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Password="CFCB" lockStructure="1"/>
  <bookViews>
    <workbookView xWindow="120" yWindow="105" windowWidth="12120" windowHeight="8850"/>
  </bookViews>
  <sheets>
    <sheet name="Заказ" sheetId="14" r:id="rId1"/>
    <sheet name="Заказ наряд" sheetId="22" state="hidden" r:id="rId2"/>
    <sheet name="Прайс" sheetId="21" state="hidden" r:id="rId3"/>
  </sheets>
  <externalReferences>
    <externalReference r:id="rId4"/>
  </externalReferences>
  <definedNames>
    <definedName name="_xlnm._FilterDatabase" localSheetId="0" hidden="1">Заказ!$A$9:$T$9</definedName>
    <definedName name="Внутренние_фрезы">Прайс!$Q$2:$Q$7</definedName>
    <definedName name="Глухой">Прайс!$D$44:$D$46</definedName>
    <definedName name="Коллекция">Прайс!$C$45:$C$49</definedName>
    <definedName name="Обкатные_фрезы">Прайс!$R$2:$R$10</definedName>
    <definedName name="Тип_отделки">Прайс!$A$5:$A$14</definedName>
  </definedNames>
  <calcPr calcId="144525"/>
</workbook>
</file>

<file path=xl/calcChain.xml><?xml version="1.0" encoding="utf-8"?>
<calcChain xmlns="http://schemas.openxmlformats.org/spreadsheetml/2006/main">
  <c r="C1" i="22" l="1"/>
  <c r="K4" i="22"/>
  <c r="K3" i="22"/>
  <c r="I10" i="22"/>
  <c r="H10" i="22"/>
  <c r="F10" i="22"/>
  <c r="D10" i="22"/>
  <c r="D29" i="22" s="1"/>
  <c r="C10" i="22"/>
  <c r="B10" i="22"/>
  <c r="L33" i="14"/>
  <c r="O33" i="14" s="1"/>
  <c r="D28" i="14"/>
  <c r="E24" i="14"/>
  <c r="O24" i="14"/>
  <c r="E25" i="14"/>
  <c r="O25" i="14"/>
  <c r="E26" i="14"/>
  <c r="O26" i="14"/>
  <c r="E27" i="14"/>
  <c r="O27" i="14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E12" i="14"/>
  <c r="E13" i="14"/>
  <c r="O13" i="14"/>
  <c r="E14" i="14"/>
  <c r="O14" i="14"/>
  <c r="E15" i="14"/>
  <c r="O15" i="14"/>
  <c r="E16" i="14"/>
  <c r="O16" i="14"/>
  <c r="E17" i="14"/>
  <c r="O17" i="14"/>
  <c r="E18" i="14"/>
  <c r="O18" i="14"/>
  <c r="E19" i="14"/>
  <c r="O19" i="14"/>
  <c r="E20" i="14"/>
  <c r="O20" i="14"/>
  <c r="E21" i="14"/>
  <c r="O21" i="14"/>
  <c r="E22" i="14"/>
  <c r="O22" i="14"/>
  <c r="E23" i="14"/>
  <c r="O23" i="14"/>
  <c r="E11" i="14"/>
  <c r="O11" i="14" s="1"/>
  <c r="L32" i="14"/>
  <c r="E28" i="14" l="1"/>
  <c r="J10" i="22"/>
  <c r="J29" i="22" s="1"/>
  <c r="O12" i="14"/>
  <c r="O28" i="14" s="1"/>
  <c r="O32" i="14" s="1"/>
  <c r="O37" i="14" s="1"/>
  <c r="L35" i="14"/>
</calcChain>
</file>

<file path=xl/sharedStrings.xml><?xml version="1.0" encoding="utf-8"?>
<sst xmlns="http://schemas.openxmlformats.org/spreadsheetml/2006/main" count="188" uniqueCount="127">
  <si>
    <t>Кол-во</t>
  </si>
  <si>
    <t xml:space="preserve">№ </t>
  </si>
  <si>
    <t>Цвет</t>
  </si>
  <si>
    <t>Примечание</t>
  </si>
  <si>
    <t>п/п</t>
  </si>
  <si>
    <t>Стоимость</t>
  </si>
  <si>
    <t>Общее кол-во кв.м.</t>
  </si>
  <si>
    <t>ИТОГО:</t>
  </si>
  <si>
    <t xml:space="preserve">кол-во кв.м. </t>
  </si>
  <si>
    <t>кол-во кв.м.</t>
  </si>
  <si>
    <t>Цена за 1 кв.м. Глухой</t>
  </si>
  <si>
    <t>тел.</t>
  </si>
  <si>
    <t>Получил :_______________</t>
  </si>
  <si>
    <t>доплата</t>
  </si>
  <si>
    <t>срочность</t>
  </si>
  <si>
    <t xml:space="preserve">Фирма Заказчик: </t>
  </si>
  <si>
    <t xml:space="preserve">Номер заявки </t>
  </si>
  <si>
    <t>*Приемка Продукции по количеству и качеству производится Покупателем в момент  передачи Продукции Поставщиком.</t>
  </si>
  <si>
    <t>*чистка влажными тканями с применением моющих средств, не содержащих абразивных материалов с последующей протиркой насухо.</t>
  </si>
  <si>
    <t>*для фасадов, покрытых глянцевой пленкой защитная пленка может быть удалена только после сборки  изделий на месте у заказчика</t>
  </si>
  <si>
    <t xml:space="preserve">*Гарантийный ремонт не производится при наличии механических, тепловых или иных повреждений </t>
  </si>
  <si>
    <t>*для пленок высокий глянец в первые 4 недели после снятия защитной пленки нежелательна любая чистка глянцевой поверхности.</t>
  </si>
  <si>
    <t>Дата приема заявки:</t>
  </si>
  <si>
    <t>Срок изготовления:</t>
  </si>
  <si>
    <t>_____________________________</t>
  </si>
  <si>
    <t>_____________________</t>
  </si>
  <si>
    <t>Опт 4</t>
  </si>
  <si>
    <t>РРЦ</t>
  </si>
  <si>
    <t>Матовые пленки</t>
  </si>
  <si>
    <t>Глянцевые пленки</t>
  </si>
  <si>
    <t>Пленки с эффектом металлик, хамелеон, фантазийные</t>
  </si>
  <si>
    <t>Глянцевые пленки с эффектом выделения фрезеровки по каталогу RAL</t>
  </si>
  <si>
    <t>Глянцевые пленки с эффектом выделения фрезеровки. Цвета металлик ( в т.ч. Золото, Серебро)</t>
  </si>
  <si>
    <t>Эмалированные однотонный цвет</t>
  </si>
  <si>
    <t>Эмалированные однотонный цвет с эффектом выделения фрезеровки  по каталогу RAL</t>
  </si>
  <si>
    <t>Опт 1</t>
  </si>
  <si>
    <t>Опт.2</t>
  </si>
  <si>
    <t>Опт3</t>
  </si>
  <si>
    <t>Basic</t>
  </si>
  <si>
    <t>Privilege</t>
  </si>
  <si>
    <t xml:space="preserve"> ULTRA, STANDARD, COUNTRY</t>
  </si>
  <si>
    <t>BASIC</t>
  </si>
  <si>
    <t>PRIVILEGE</t>
  </si>
  <si>
    <t>Матовые пленки с эффектом старения - Патина (Коричневый)</t>
  </si>
  <si>
    <t>Матовые пленки пленки с эффектом старения - Патина(Золото, Серебро)</t>
  </si>
  <si>
    <t>Эмалированные однотонный цвет с эффектом старения - Патина(Золото, Серебро)</t>
  </si>
  <si>
    <t>Тип Отделки</t>
  </si>
  <si>
    <t>Кв. метр</t>
  </si>
  <si>
    <t>Фрезеровка</t>
  </si>
  <si>
    <t>Коллекция</t>
  </si>
  <si>
    <t>Тип отделки</t>
  </si>
  <si>
    <t>PVC_EMBOSS_RAL</t>
  </si>
  <si>
    <t>PVC_EMBOSS_GOLD</t>
  </si>
  <si>
    <t>PVC_MATT_GOLD</t>
  </si>
  <si>
    <t>PVC_MATT_BROWN</t>
  </si>
  <si>
    <t>PVC_GLOSS</t>
  </si>
  <si>
    <t>PVC_METTAL</t>
  </si>
  <si>
    <t>PAINT_ONE</t>
  </si>
  <si>
    <t>PAINT_EMBOSS_RAL</t>
  </si>
  <si>
    <t>PAINT_EMBOSS_GOLD</t>
  </si>
  <si>
    <t>Ultra</t>
  </si>
  <si>
    <t>Standard</t>
  </si>
  <si>
    <t>Country</t>
  </si>
  <si>
    <t>Высота, мм</t>
  </si>
  <si>
    <t>Ширина, мм</t>
  </si>
  <si>
    <t>Сумма</t>
  </si>
  <si>
    <t>PVC_MATT</t>
  </si>
  <si>
    <t>Глухой</t>
  </si>
  <si>
    <t>Витрина</t>
  </si>
  <si>
    <t>Решетка</t>
  </si>
  <si>
    <t>Опции</t>
  </si>
  <si>
    <t xml:space="preserve">Цена за 1 кв.м. Решетка; </t>
  </si>
  <si>
    <t>Цена за 1 кв.м.  Витрина;</t>
  </si>
  <si>
    <t>Индивидуальная скидка</t>
  </si>
  <si>
    <t>Заказ №</t>
  </si>
  <si>
    <t>Заказчик</t>
  </si>
  <si>
    <t>Дата</t>
  </si>
  <si>
    <t>ПВХ</t>
  </si>
  <si>
    <t>Срок исполнения</t>
  </si>
  <si>
    <t>Отделка</t>
  </si>
  <si>
    <t>ПВХ глянец</t>
  </si>
  <si>
    <t>Заказчик (Ф.И.О.):</t>
  </si>
  <si>
    <t>№ п/п</t>
  </si>
  <si>
    <t xml:space="preserve">Высота </t>
  </si>
  <si>
    <t xml:space="preserve">Ширина </t>
  </si>
  <si>
    <t>Толщина 16/19/22</t>
  </si>
  <si>
    <r>
      <t>М</t>
    </r>
    <r>
      <rPr>
        <vertAlign val="superscript"/>
        <sz val="10.5"/>
        <rFont val="Arial Cyr"/>
        <charset val="204"/>
      </rPr>
      <t>2</t>
    </r>
  </si>
  <si>
    <t>Примечание/Тип изделия</t>
  </si>
  <si>
    <t>Итого</t>
  </si>
  <si>
    <t>Этап</t>
  </si>
  <si>
    <t>Исполнитель</t>
  </si>
  <si>
    <r>
      <t>М</t>
    </r>
    <r>
      <rPr>
        <b/>
        <sz val="10"/>
        <rFont val="Calibri"/>
        <family val="2"/>
        <charset val="204"/>
      </rPr>
      <t>²</t>
    </r>
  </si>
  <si>
    <t>Подпись отв. Лица</t>
  </si>
  <si>
    <t>Шкурка</t>
  </si>
  <si>
    <t>Пресс</t>
  </si>
  <si>
    <t>ЛКМ</t>
  </si>
  <si>
    <t>Срок исполнения заказа:</t>
  </si>
  <si>
    <t>минимальный</t>
  </si>
  <si>
    <t>максимальный</t>
  </si>
  <si>
    <t>(подпись руководителя)</t>
  </si>
  <si>
    <t>Площадь</t>
  </si>
  <si>
    <t>Вид фрезеровки</t>
  </si>
  <si>
    <t>№ фрезы внут\обкат</t>
  </si>
  <si>
    <t>Цена за кв.м.</t>
  </si>
  <si>
    <t>Посторонние включения под пленкой ПВХ до 2 мм. Не более 2шт. На площади до 0.5 м2,</t>
  </si>
  <si>
    <t>Дополнение</t>
  </si>
  <si>
    <t>№0-R2</t>
  </si>
  <si>
    <t>№1-R3.96</t>
  </si>
  <si>
    <t>№2-R5</t>
  </si>
  <si>
    <t>№3-R6</t>
  </si>
  <si>
    <t>№4-R6Step</t>
  </si>
  <si>
    <t>№5-R8</t>
  </si>
  <si>
    <t>№6-R9,5</t>
  </si>
  <si>
    <t>№7-R20</t>
  </si>
  <si>
    <t>№8-R30</t>
  </si>
  <si>
    <t>47-02</t>
  </si>
  <si>
    <t>47-04</t>
  </si>
  <si>
    <t>47-06</t>
  </si>
  <si>
    <t>47-10</t>
  </si>
  <si>
    <t>47-12</t>
  </si>
  <si>
    <t>47-14</t>
  </si>
  <si>
    <t>_______________________</t>
  </si>
  <si>
    <r>
      <t>С заказом согласен:</t>
    </r>
    <r>
      <rPr>
        <u/>
        <sz val="18"/>
        <rFont val="Arial"/>
        <family val="2"/>
        <charset val="204"/>
      </rPr>
      <t xml:space="preserve">                                      </t>
    </r>
    <r>
      <rPr>
        <sz val="18"/>
        <rFont val="Arial"/>
        <family val="2"/>
        <charset val="204"/>
      </rPr>
      <t>.</t>
    </r>
  </si>
  <si>
    <r>
      <t>*Допуски и качество фасадов из МДФ под пленку ПВХ</t>
    </r>
    <r>
      <rPr>
        <sz val="10"/>
        <color indexed="8"/>
        <rFont val="Arial"/>
        <family val="2"/>
        <charset val="204"/>
      </rPr>
      <t>:   Отклонение от размеров +1мм. , вмятины на МДФ не более 2мм.</t>
    </r>
  </si>
  <si>
    <r>
      <t>*Эксплуатируются</t>
    </r>
    <r>
      <rPr>
        <sz val="10"/>
        <color indexed="8"/>
        <rFont val="Arial"/>
        <family val="2"/>
        <charset val="204"/>
      </rPr>
      <t xml:space="preserve"> в помещениях +10С до +40 С при влажности 60-65%, растояние до газовых или электрических плит не должно быть менее 30-40 мм.</t>
    </r>
  </si>
  <si>
    <t>Толщина, мм</t>
  </si>
  <si>
    <t>ООО "Мастер Фасад"
450001, Республика Башкортостан, г. Уфа, ул. Кировогдрадская 33к4, офис 4
450005, Республика Башкортостан, г. Уфа, ул.8 Марта, д.20 
тел. +7(347) 262-72-38, M.Fasad102@yandex.ru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</si>
</sst>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0.000"/>
    <numFmt numFmtId="165" formatCode="#,##0.00&quot;р.&quot;"/>
    <numFmt numFmtId="166" formatCode="#,##0\ &quot;р.&quot;"/>
    <numFmt numFmtId="167" formatCode="_-* #,##0.0\ [$р.-419]_-;\-* #,##0.0\ [$р.-419]_-;_-* &quot;-&quot;??\ [$р.-419]_-;_-@_-"/>
    <numFmt numFmtId="168" formatCode="_-* #,##0&quot;р.&quot;_-;\-* #,##0&quot;р.&quot;_-;_-* &quot;-&quot;??&quot;р.&quot;_-;_-@_-"/>
  </numFmts>
  <fonts count="40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.5"/>
      <name val="Arial Cyr"/>
      <charset val="204"/>
    </font>
    <font>
      <vertAlign val="superscript"/>
      <sz val="10.5"/>
      <name val="Arial Cyr"/>
      <charset val="204"/>
    </font>
    <font>
      <sz val="11"/>
      <name val="Arial Cyr"/>
      <charset val="204"/>
    </font>
    <font>
      <b/>
      <sz val="10"/>
      <name val="Calibri"/>
      <family val="2"/>
      <charset val="204"/>
    </font>
    <font>
      <u/>
      <sz val="11"/>
      <name val="Arial Cyr"/>
      <charset val="204"/>
    </font>
    <font>
      <sz val="9"/>
      <name val="Arial Cyr"/>
      <charset val="204"/>
    </font>
    <font>
      <sz val="13"/>
      <name val="Arial"/>
      <family val="2"/>
      <charset val="204"/>
    </font>
    <font>
      <sz val="12.5"/>
      <name val="Arial"/>
      <family val="2"/>
      <charset val="204"/>
    </font>
    <font>
      <b/>
      <sz val="25"/>
      <name val="Arial"/>
      <family val="2"/>
      <charset val="204"/>
    </font>
    <font>
      <sz val="25"/>
      <name val="Arial"/>
      <family val="2"/>
      <charset val="204"/>
    </font>
    <font>
      <sz val="15"/>
      <name val="Arial"/>
      <family val="2"/>
      <charset val="204"/>
    </font>
    <font>
      <b/>
      <sz val="15"/>
      <name val="Arial"/>
      <family val="2"/>
      <charset val="204"/>
    </font>
    <font>
      <b/>
      <u/>
      <sz val="15"/>
      <name val="Arial"/>
      <family val="2"/>
      <charset val="204"/>
    </font>
    <font>
      <sz val="14"/>
      <name val="Arial"/>
      <family val="2"/>
      <charset val="204"/>
    </font>
    <font>
      <b/>
      <sz val="18"/>
      <name val="Arial"/>
      <family val="2"/>
      <charset val="204"/>
    </font>
    <font>
      <b/>
      <sz val="13"/>
      <name val="Arial"/>
      <family val="2"/>
      <charset val="204"/>
    </font>
    <font>
      <sz val="18"/>
      <name val="Arial"/>
      <family val="2"/>
      <charset val="204"/>
    </font>
    <font>
      <sz val="18"/>
      <color indexed="63"/>
      <name val="Arial"/>
      <family val="2"/>
      <charset val="204"/>
    </font>
    <font>
      <b/>
      <sz val="18"/>
      <color indexed="63"/>
      <name val="Arial"/>
      <family val="2"/>
      <charset val="204"/>
    </font>
    <font>
      <sz val="18"/>
      <color indexed="8"/>
      <name val="Arial"/>
      <family val="2"/>
      <charset val="204"/>
    </font>
    <font>
      <i/>
      <sz val="18"/>
      <name val="Arial"/>
      <family val="2"/>
      <charset val="204"/>
    </font>
    <font>
      <b/>
      <i/>
      <u/>
      <sz val="20"/>
      <name val="Arial"/>
      <family val="2"/>
      <charset val="204"/>
    </font>
    <font>
      <u/>
      <sz val="1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b/>
      <sz val="10"/>
      <color theme="1"/>
      <name val="Arial Cyr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rgb="FFFF0000"/>
      <name val="Arial Cyr"/>
      <charset val="204"/>
    </font>
    <font>
      <sz val="1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2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2F2F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50">
    <xf numFmtId="0" fontId="0" fillId="0" borderId="0" xfId="0"/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166" fontId="0" fillId="0" borderId="4" xfId="0" applyNumberFormat="1" applyBorder="1"/>
    <xf numFmtId="166" fontId="0" fillId="0" borderId="5" xfId="0" applyNumberFormat="1" applyBorder="1"/>
    <xf numFmtId="166" fontId="0" fillId="0" borderId="6" xfId="0" applyNumberFormat="1" applyBorder="1"/>
    <xf numFmtId="166" fontId="0" fillId="0" borderId="7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166" fontId="0" fillId="0" borderId="1" xfId="0" applyNumberFormat="1" applyBorder="1"/>
    <xf numFmtId="166" fontId="0" fillId="0" borderId="2" xfId="0" applyNumberFormat="1" applyBorder="1"/>
    <xf numFmtId="166" fontId="0" fillId="0" borderId="3" xfId="0" applyNumberFormat="1" applyBorder="1"/>
    <xf numFmtId="0" fontId="4" fillId="0" borderId="0" xfId="0" applyFont="1" applyAlignment="1">
      <alignment horizontal="right"/>
    </xf>
    <xf numFmtId="0" fontId="4" fillId="0" borderId="10" xfId="0" applyFont="1" applyBorder="1"/>
    <xf numFmtId="0" fontId="0" fillId="0" borderId="11" xfId="0" applyBorder="1"/>
    <xf numFmtId="0" fontId="0" fillId="0" borderId="12" xfId="0" applyBorder="1"/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 wrapText="1"/>
    </xf>
    <xf numFmtId="1" fontId="0" fillId="0" borderId="6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4" fillId="0" borderId="14" xfId="0" applyFont="1" applyBorder="1"/>
    <xf numFmtId="0" fontId="0" fillId="0" borderId="14" xfId="0" applyBorder="1"/>
    <xf numFmtId="0" fontId="0" fillId="0" borderId="15" xfId="0" applyBorder="1"/>
    <xf numFmtId="166" fontId="0" fillId="0" borderId="0" xfId="0" applyNumberFormat="1"/>
    <xf numFmtId="0" fontId="4" fillId="0" borderId="16" xfId="0" applyFont="1" applyBorder="1"/>
    <xf numFmtId="0" fontId="0" fillId="0" borderId="17" xfId="0" applyBorder="1"/>
    <xf numFmtId="165" fontId="0" fillId="0" borderId="17" xfId="0" applyNumberFormat="1" applyBorder="1"/>
    <xf numFmtId="0" fontId="0" fillId="0" borderId="18" xfId="0" applyBorder="1" applyAlignment="1">
      <alignment wrapText="1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4" fillId="0" borderId="19" xfId="0" applyFont="1" applyBorder="1" applyAlignment="1" applyProtection="1">
      <protection locked="0"/>
    </xf>
    <xf numFmtId="0" fontId="34" fillId="0" borderId="19" xfId="0" applyFont="1" applyBorder="1" applyAlignment="1" applyProtection="1">
      <alignment horizontal="center"/>
      <protection locked="0"/>
    </xf>
    <xf numFmtId="14" fontId="34" fillId="0" borderId="19" xfId="0" applyNumberFormat="1" applyFont="1" applyBorder="1" applyAlignment="1" applyProtection="1">
      <alignment horizontal="center"/>
      <protection locked="0"/>
    </xf>
    <xf numFmtId="0" fontId="34" fillId="0" borderId="20" xfId="0" applyFont="1" applyBorder="1" applyAlignment="1" applyProtection="1">
      <protection locked="0"/>
    </xf>
    <xf numFmtId="14" fontId="35" fillId="0" borderId="19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/>
    <xf numFmtId="0" fontId="5" fillId="0" borderId="22" xfId="0" applyFont="1" applyBorder="1" applyAlignment="1"/>
    <xf numFmtId="0" fontId="0" fillId="0" borderId="22" xfId="0" applyBorder="1" applyAlignment="1"/>
    <xf numFmtId="0" fontId="9" fillId="0" borderId="23" xfId="0" applyFont="1" applyBorder="1" applyAlignment="1">
      <alignment horizontal="center"/>
    </xf>
    <xf numFmtId="0" fontId="9" fillId="2" borderId="24" xfId="0" applyFont="1" applyFill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 wrapText="1"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4" fontId="0" fillId="0" borderId="24" xfId="0" applyNumberForma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0" fillId="0" borderId="23" xfId="0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4" fillId="0" borderId="29" xfId="0" applyFont="1" applyBorder="1" applyAlignment="1"/>
    <xf numFmtId="0" fontId="0" fillId="0" borderId="30" xfId="0" applyBorder="1" applyAlignment="1"/>
    <xf numFmtId="0" fontId="0" fillId="0" borderId="8" xfId="0" applyBorder="1" applyAlignment="1"/>
    <xf numFmtId="0" fontId="0" fillId="0" borderId="2" xfId="0" applyBorder="1" applyAlignment="1"/>
    <xf numFmtId="0" fontId="0" fillId="0" borderId="0" xfId="0" applyBorder="1"/>
    <xf numFmtId="0" fontId="0" fillId="0" borderId="30" xfId="0" applyBorder="1"/>
    <xf numFmtId="14" fontId="11" fillId="0" borderId="31" xfId="0" applyNumberFormat="1" applyFont="1" applyBorder="1" applyProtection="1">
      <protection locked="0"/>
    </xf>
    <xf numFmtId="0" fontId="9" fillId="0" borderId="20" xfId="0" applyFont="1" applyBorder="1" applyAlignment="1"/>
    <xf numFmtId="0" fontId="9" fillId="0" borderId="20" xfId="0" applyFont="1" applyBorder="1" applyAlignment="1" applyProtection="1">
      <protection locked="0"/>
    </xf>
    <xf numFmtId="0" fontId="9" fillId="0" borderId="20" xfId="0" applyFont="1" applyBorder="1" applyAlignment="1">
      <alignment horizontal="left"/>
    </xf>
    <xf numFmtId="0" fontId="9" fillId="0" borderId="32" xfId="0" applyFont="1" applyBorder="1" applyAlignment="1"/>
    <xf numFmtId="0" fontId="9" fillId="0" borderId="2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/>
    <xf numFmtId="0" fontId="9" fillId="0" borderId="0" xfId="0" applyFont="1" applyBorder="1"/>
    <xf numFmtId="0" fontId="9" fillId="0" borderId="30" xfId="0" applyFont="1" applyBorder="1"/>
    <xf numFmtId="0" fontId="9" fillId="0" borderId="22" xfId="0" applyFont="1" applyBorder="1"/>
    <xf numFmtId="0" fontId="9" fillId="0" borderId="0" xfId="0" applyFont="1"/>
    <xf numFmtId="0" fontId="9" fillId="0" borderId="33" xfId="0" applyFont="1" applyBorder="1"/>
    <xf numFmtId="0" fontId="9" fillId="3" borderId="24" xfId="0" applyFont="1" applyFill="1" applyBorder="1" applyAlignment="1" applyProtection="1">
      <alignment horizontal="center"/>
      <protection locked="0"/>
    </xf>
    <xf numFmtId="1" fontId="9" fillId="3" borderId="24" xfId="0" applyNumberFormat="1" applyFont="1" applyFill="1" applyBorder="1" applyAlignment="1" applyProtection="1">
      <alignment horizontal="center"/>
      <protection locked="0"/>
    </xf>
    <xf numFmtId="0" fontId="2" fillId="0" borderId="0" xfId="3" applyFont="1" applyFill="1" applyProtection="1"/>
    <xf numFmtId="0" fontId="2" fillId="0" borderId="0" xfId="0" applyFont="1" applyFill="1" applyProtection="1"/>
    <xf numFmtId="0" fontId="14" fillId="0" borderId="0" xfId="3" applyFont="1" applyFill="1" applyProtection="1"/>
    <xf numFmtId="0" fontId="2" fillId="0" borderId="0" xfId="3" applyFont="1" applyFill="1" applyBorder="1" applyProtection="1"/>
    <xf numFmtId="0" fontId="2" fillId="0" borderId="0" xfId="0" applyFont="1" applyFill="1" applyBorder="1" applyProtection="1"/>
    <xf numFmtId="0" fontId="17" fillId="0" borderId="0" xfId="3" applyFont="1" applyFill="1" applyBorder="1" applyProtection="1"/>
    <xf numFmtId="0" fontId="17" fillId="0" borderId="0" xfId="3" applyFont="1" applyFill="1" applyProtection="1"/>
    <xf numFmtId="0" fontId="18" fillId="0" borderId="0" xfId="3" quotePrefix="1" applyFont="1" applyFill="1" applyBorder="1" applyAlignment="1" applyProtection="1">
      <alignment horizontal="left"/>
    </xf>
    <xf numFmtId="0" fontId="19" fillId="0" borderId="0" xfId="3" applyFont="1" applyFill="1" applyBorder="1" applyAlignment="1" applyProtection="1">
      <alignment horizontal="left"/>
    </xf>
    <xf numFmtId="0" fontId="20" fillId="0" borderId="0" xfId="3" applyFont="1" applyFill="1" applyBorder="1" applyProtection="1"/>
    <xf numFmtId="0" fontId="20" fillId="0" borderId="0" xfId="3" applyFont="1" applyFill="1" applyProtection="1"/>
    <xf numFmtId="0" fontId="22" fillId="0" borderId="0" xfId="3" applyFont="1" applyFill="1" applyProtection="1"/>
    <xf numFmtId="0" fontId="14" fillId="0" borderId="0" xfId="3" applyFont="1" applyFill="1" applyAlignment="1" applyProtection="1">
      <alignment shrinkToFit="1"/>
    </xf>
    <xf numFmtId="0" fontId="32" fillId="0" borderId="0" xfId="3" applyFont="1" applyFill="1" applyProtection="1"/>
    <xf numFmtId="0" fontId="14" fillId="0" borderId="0" xfId="3" applyFont="1" applyFill="1" applyAlignment="1" applyProtection="1">
      <alignment wrapText="1"/>
    </xf>
    <xf numFmtId="0" fontId="19" fillId="0" borderId="0" xfId="3" applyFont="1" applyFill="1" applyBorder="1" applyAlignment="1" applyProtection="1">
      <protection locked="0" hidden="1"/>
    </xf>
    <xf numFmtId="0" fontId="19" fillId="0" borderId="0" xfId="3" applyFont="1" applyFill="1" applyBorder="1" applyAlignment="1" applyProtection="1">
      <alignment horizontal="left"/>
      <protection locked="0" hidden="1"/>
    </xf>
    <xf numFmtId="14" fontId="18" fillId="0" borderId="0" xfId="3" applyNumberFormat="1" applyFont="1" applyFill="1" applyBorder="1" applyProtection="1">
      <protection locked="0" hidden="1"/>
    </xf>
    <xf numFmtId="0" fontId="19" fillId="0" borderId="0" xfId="3" applyFont="1" applyFill="1" applyBorder="1" applyProtection="1">
      <protection locked="0" hidden="1"/>
    </xf>
    <xf numFmtId="0" fontId="17" fillId="0" borderId="0" xfId="3" applyFont="1" applyFill="1" applyBorder="1" applyProtection="1">
      <protection locked="0" hidden="1"/>
    </xf>
    <xf numFmtId="14" fontId="19" fillId="0" borderId="0" xfId="3" applyNumberFormat="1" applyFont="1" applyFill="1" applyBorder="1" applyAlignment="1" applyProtection="1">
      <alignment horizontal="left"/>
      <protection locked="0" hidden="1"/>
    </xf>
    <xf numFmtId="1" fontId="23" fillId="0" borderId="47" xfId="3" applyNumberFormat="1" applyFont="1" applyFill="1" applyBorder="1" applyAlignment="1" applyProtection="1">
      <alignment horizontal="right" wrapText="1" shrinkToFit="1"/>
      <protection locked="0" hidden="1"/>
    </xf>
    <xf numFmtId="0" fontId="23" fillId="0" borderId="47" xfId="3" applyFont="1" applyFill="1" applyBorder="1" applyAlignment="1" applyProtection="1">
      <alignment wrapText="1" shrinkToFit="1"/>
      <protection locked="0" hidden="1"/>
    </xf>
    <xf numFmtId="0" fontId="21" fillId="0" borderId="47" xfId="3" applyFont="1" applyFill="1" applyBorder="1" applyAlignment="1" applyProtection="1">
      <alignment horizontal="center" wrapText="1" shrinkToFit="1"/>
      <protection locked="0" hidden="1"/>
    </xf>
    <xf numFmtId="0" fontId="37" fillId="0" borderId="47" xfId="0" applyFont="1" applyFill="1" applyBorder="1" applyAlignment="1" applyProtection="1">
      <alignment wrapText="1" shrinkToFit="1"/>
      <protection locked="0" hidden="1"/>
    </xf>
    <xf numFmtId="0" fontId="23" fillId="0" borderId="47" xfId="3" applyFont="1" applyFill="1" applyBorder="1" applyAlignment="1" applyProtection="1">
      <alignment horizontal="center" wrapText="1" shrinkToFit="1"/>
      <protection locked="0" hidden="1"/>
    </xf>
    <xf numFmtId="0" fontId="26" fillId="0" borderId="47" xfId="0" applyFont="1" applyFill="1" applyBorder="1" applyAlignment="1" applyProtection="1">
      <alignment horizontal="center" wrapText="1" shrinkToFit="1"/>
      <protection locked="0" hidden="1"/>
    </xf>
    <xf numFmtId="1" fontId="23" fillId="0" borderId="47" xfId="3" applyNumberFormat="1" applyFont="1" applyFill="1" applyBorder="1" applyAlignment="1" applyProtection="1">
      <alignment horizontal="center" wrapText="1" shrinkToFit="1"/>
      <protection locked="0" hidden="1"/>
    </xf>
    <xf numFmtId="0" fontId="23" fillId="4" borderId="47" xfId="3" applyFont="1" applyFill="1" applyBorder="1" applyAlignment="1" applyProtection="1">
      <alignment horizontal="center" wrapText="1" shrinkToFit="1"/>
      <protection locked="0" hidden="1"/>
    </xf>
    <xf numFmtId="0" fontId="23" fillId="0" borderId="50" xfId="3" applyFont="1" applyFill="1" applyBorder="1" applyAlignment="1" applyProtection="1">
      <alignment horizontal="center" wrapText="1" shrinkToFit="1"/>
      <protection locked="0" hidden="1"/>
    </xf>
    <xf numFmtId="0" fontId="13" fillId="5" borderId="22" xfId="3" applyFont="1" applyFill="1" applyBorder="1" applyProtection="1"/>
    <xf numFmtId="0" fontId="3" fillId="5" borderId="22" xfId="2" applyFont="1" applyFill="1" applyBorder="1" applyAlignment="1" applyProtection="1">
      <alignment horizontal="center" vertical="center" wrapText="1"/>
    </xf>
    <xf numFmtId="0" fontId="13" fillId="5" borderId="38" xfId="3" applyFont="1" applyFill="1" applyBorder="1" applyProtection="1"/>
    <xf numFmtId="0" fontId="13" fillId="5" borderId="0" xfId="3" applyFont="1" applyFill="1" applyBorder="1" applyProtection="1"/>
    <xf numFmtId="0" fontId="3" fillId="5" borderId="0" xfId="2" applyFont="1" applyFill="1" applyBorder="1" applyAlignment="1" applyProtection="1">
      <alignment horizontal="center" vertical="center" wrapText="1"/>
    </xf>
    <xf numFmtId="0" fontId="13" fillId="5" borderId="30" xfId="3" applyFont="1" applyFill="1" applyBorder="1" applyProtection="1"/>
    <xf numFmtId="0" fontId="15" fillId="5" borderId="0" xfId="3" applyFont="1" applyFill="1" applyBorder="1" applyProtection="1"/>
    <xf numFmtId="0" fontId="16" fillId="5" borderId="0" xfId="3" applyFont="1" applyFill="1" applyBorder="1" applyProtection="1"/>
    <xf numFmtId="0" fontId="16" fillId="5" borderId="30" xfId="3" applyFont="1" applyFill="1" applyBorder="1" applyProtection="1"/>
    <xf numFmtId="0" fontId="17" fillId="5" borderId="14" xfId="3" applyFont="1" applyFill="1" applyBorder="1" applyProtection="1"/>
    <xf numFmtId="0" fontId="17" fillId="5" borderId="0" xfId="3" applyFont="1" applyFill="1" applyBorder="1" applyProtection="1"/>
    <xf numFmtId="0" fontId="17" fillId="5" borderId="30" xfId="3" applyFont="1" applyFill="1" applyBorder="1" applyProtection="1"/>
    <xf numFmtId="0" fontId="18" fillId="5" borderId="14" xfId="3" applyFont="1" applyFill="1" applyBorder="1" applyAlignment="1" applyProtection="1">
      <alignment horizontal="left"/>
    </xf>
    <xf numFmtId="0" fontId="19" fillId="5" borderId="0" xfId="3" applyFont="1" applyFill="1" applyBorder="1" applyAlignment="1" applyProtection="1"/>
    <xf numFmtId="0" fontId="18" fillId="5" borderId="0" xfId="3" quotePrefix="1" applyFont="1" applyFill="1" applyBorder="1" applyAlignment="1" applyProtection="1">
      <alignment horizontal="right"/>
    </xf>
    <xf numFmtId="0" fontId="18" fillId="5" borderId="0" xfId="3" quotePrefix="1" applyFont="1" applyFill="1" applyBorder="1" applyAlignment="1" applyProtection="1">
      <alignment horizontal="left"/>
    </xf>
    <xf numFmtId="0" fontId="19" fillId="5" borderId="0" xfId="3" applyFont="1" applyFill="1" applyBorder="1" applyAlignment="1" applyProtection="1">
      <alignment horizontal="left"/>
    </xf>
    <xf numFmtId="14" fontId="18" fillId="5" borderId="0" xfId="3" quotePrefix="1" applyNumberFormat="1" applyFont="1" applyFill="1" applyBorder="1" applyAlignment="1" applyProtection="1">
      <alignment horizontal="right"/>
    </xf>
    <xf numFmtId="0" fontId="18" fillId="5" borderId="30" xfId="3" applyFont="1" applyFill="1" applyBorder="1" applyAlignment="1" applyProtection="1">
      <alignment horizontal="left"/>
    </xf>
    <xf numFmtId="0" fontId="20" fillId="5" borderId="14" xfId="3" applyFont="1" applyFill="1" applyBorder="1" applyProtection="1"/>
    <xf numFmtId="0" fontId="20" fillId="5" borderId="0" xfId="3" applyFont="1" applyFill="1" applyBorder="1" applyProtection="1"/>
    <xf numFmtId="0" fontId="20" fillId="5" borderId="30" xfId="3" applyFont="1" applyFill="1" applyBorder="1" applyProtection="1"/>
    <xf numFmtId="0" fontId="21" fillId="5" borderId="39" xfId="3" applyFont="1" applyFill="1" applyBorder="1" applyAlignment="1" applyProtection="1">
      <alignment horizontal="center" vertical="center" wrapText="1"/>
    </xf>
    <xf numFmtId="0" fontId="21" fillId="5" borderId="45" xfId="3" applyFont="1" applyFill="1" applyBorder="1" applyAlignment="1" applyProtection="1">
      <alignment horizontal="center" vertical="center" wrapText="1"/>
    </xf>
    <xf numFmtId="0" fontId="23" fillId="5" borderId="45" xfId="3" applyFont="1" applyFill="1" applyBorder="1" applyAlignment="1" applyProtection="1">
      <alignment horizontal="right" wrapText="1" shrinkToFit="1"/>
    </xf>
    <xf numFmtId="164" fontId="24" fillId="5" borderId="47" xfId="3" applyNumberFormat="1" applyFont="1" applyFill="1" applyBorder="1" applyAlignment="1" applyProtection="1">
      <alignment wrapText="1" shrinkToFit="1"/>
    </xf>
    <xf numFmtId="0" fontId="23" fillId="5" borderId="47" xfId="3" applyFont="1" applyFill="1" applyBorder="1" applyAlignment="1" applyProtection="1">
      <alignment horizontal="center" wrapText="1" shrinkToFit="1"/>
    </xf>
    <xf numFmtId="0" fontId="21" fillId="5" borderId="51" xfId="3" applyFont="1" applyFill="1" applyBorder="1" applyAlignment="1" applyProtection="1">
      <alignment horizontal="center" wrapText="1"/>
    </xf>
    <xf numFmtId="1" fontId="21" fillId="5" borderId="52" xfId="3" applyNumberFormat="1" applyFont="1" applyFill="1" applyBorder="1" applyAlignment="1" applyProtection="1">
      <alignment horizontal="center" wrapText="1"/>
    </xf>
    <xf numFmtId="0" fontId="21" fillId="5" borderId="52" xfId="3" applyFont="1" applyFill="1" applyBorder="1" applyAlignment="1" applyProtection="1">
      <alignment horizontal="center" wrapText="1"/>
    </xf>
    <xf numFmtId="164" fontId="25" fillId="5" borderId="52" xfId="3" applyNumberFormat="1" applyFont="1" applyFill="1" applyBorder="1" applyAlignment="1" applyProtection="1">
      <alignment wrapText="1" shrinkToFit="1"/>
    </xf>
    <xf numFmtId="0" fontId="21" fillId="5" borderId="53" xfId="3" applyFont="1" applyFill="1" applyBorder="1" applyAlignment="1" applyProtection="1">
      <alignment horizontal="center" vertical="center" wrapText="1"/>
    </xf>
    <xf numFmtId="9" fontId="21" fillId="5" borderId="0" xfId="4" applyFont="1" applyFill="1" applyBorder="1" applyAlignment="1" applyProtection="1">
      <alignment wrapText="1"/>
    </xf>
    <xf numFmtId="0" fontId="23" fillId="5" borderId="0" xfId="3" applyFont="1" applyFill="1" applyBorder="1" applyAlignment="1" applyProtection="1">
      <alignment wrapText="1"/>
    </xf>
    <xf numFmtId="0" fontId="21" fillId="5" borderId="0" xfId="3" applyFont="1" applyFill="1" applyBorder="1" applyAlignment="1" applyProtection="1">
      <alignment horizontal="center"/>
    </xf>
    <xf numFmtId="164" fontId="21" fillId="5" borderId="0" xfId="3" applyNumberFormat="1" applyFont="1" applyFill="1" applyBorder="1" applyAlignment="1" applyProtection="1">
      <alignment horizontal="center"/>
    </xf>
    <xf numFmtId="1" fontId="21" fillId="5" borderId="0" xfId="3" applyNumberFormat="1" applyFont="1" applyFill="1" applyBorder="1" applyAlignment="1" applyProtection="1">
      <alignment horizontal="center"/>
    </xf>
    <xf numFmtId="0" fontId="21" fillId="5" borderId="30" xfId="3" applyFont="1" applyFill="1" applyBorder="1" applyAlignment="1" applyProtection="1">
      <alignment horizontal="center"/>
    </xf>
    <xf numFmtId="0" fontId="23" fillId="5" borderId="14" xfId="3" applyFont="1" applyFill="1" applyBorder="1" applyProtection="1"/>
    <xf numFmtId="0" fontId="23" fillId="5" borderId="0" xfId="3" applyFont="1" applyFill="1" applyBorder="1" applyProtection="1"/>
    <xf numFmtId="0" fontId="23" fillId="5" borderId="30" xfId="3" applyFont="1" applyFill="1" applyBorder="1" applyProtection="1"/>
    <xf numFmtId="0" fontId="23" fillId="5" borderId="14" xfId="3" applyFont="1" applyFill="1" applyBorder="1" applyAlignment="1" applyProtection="1">
      <alignment horizontal="left"/>
    </xf>
    <xf numFmtId="0" fontId="21" fillId="5" borderId="0" xfId="3" applyFont="1" applyFill="1" applyBorder="1" applyProtection="1"/>
    <xf numFmtId="0" fontId="14" fillId="5" borderId="0" xfId="3" applyFont="1" applyFill="1" applyBorder="1" applyProtection="1"/>
    <xf numFmtId="167" fontId="23" fillId="5" borderId="0" xfId="3" applyNumberFormat="1" applyFont="1" applyFill="1" applyBorder="1" applyProtection="1"/>
    <xf numFmtId="0" fontId="23" fillId="5" borderId="0" xfId="3" applyFont="1" applyFill="1" applyBorder="1" applyAlignment="1" applyProtection="1">
      <alignment horizontal="center"/>
    </xf>
    <xf numFmtId="0" fontId="23" fillId="5" borderId="0" xfId="3" applyFont="1" applyFill="1" applyBorder="1" applyAlignment="1" applyProtection="1">
      <alignment horizontal="right"/>
    </xf>
    <xf numFmtId="164" fontId="23" fillId="5" borderId="0" xfId="3" applyNumberFormat="1" applyFont="1" applyFill="1" applyBorder="1" applyAlignment="1" applyProtection="1">
      <alignment horizontal="center"/>
    </xf>
    <xf numFmtId="0" fontId="23" fillId="5" borderId="0" xfId="3" applyFont="1" applyFill="1" applyBorder="1" applyAlignment="1" applyProtection="1">
      <alignment horizontal="left"/>
    </xf>
    <xf numFmtId="1" fontId="23" fillId="5" borderId="0" xfId="3" applyNumberFormat="1" applyFont="1" applyFill="1" applyBorder="1" applyAlignment="1" applyProtection="1">
      <alignment horizontal="right"/>
    </xf>
    <xf numFmtId="9" fontId="23" fillId="5" borderId="0" xfId="3" applyNumberFormat="1" applyFont="1" applyFill="1" applyBorder="1" applyProtection="1">
      <protection locked="0" hidden="1"/>
    </xf>
    <xf numFmtId="0" fontId="23" fillId="5" borderId="0" xfId="3" applyFont="1" applyFill="1" applyBorder="1" applyProtection="1">
      <protection locked="0" hidden="1"/>
    </xf>
    <xf numFmtId="164" fontId="23" fillId="5" borderId="0" xfId="3" applyNumberFormat="1" applyFont="1" applyFill="1" applyBorder="1" applyProtection="1"/>
    <xf numFmtId="0" fontId="27" fillId="5" borderId="0" xfId="3" applyFont="1" applyFill="1" applyBorder="1" applyProtection="1"/>
    <xf numFmtId="168" fontId="28" fillId="5" borderId="0" xfId="1" applyNumberFormat="1" applyFont="1" applyFill="1" applyBorder="1" applyProtection="1"/>
    <xf numFmtId="0" fontId="27" fillId="5" borderId="30" xfId="3" applyFont="1" applyFill="1" applyBorder="1" applyProtection="1"/>
    <xf numFmtId="0" fontId="23" fillId="5" borderId="0" xfId="3" quotePrefix="1" applyFont="1" applyFill="1" applyBorder="1" applyAlignment="1" applyProtection="1">
      <alignment horizontal="left"/>
    </xf>
    <xf numFmtId="0" fontId="14" fillId="5" borderId="14" xfId="3" applyFont="1" applyFill="1" applyBorder="1" applyProtection="1"/>
    <xf numFmtId="0" fontId="14" fillId="5" borderId="0" xfId="3" applyFont="1" applyFill="1" applyBorder="1" applyAlignment="1" applyProtection="1">
      <alignment wrapText="1"/>
    </xf>
    <xf numFmtId="0" fontId="14" fillId="5" borderId="30" xfId="3" applyFont="1" applyFill="1" applyBorder="1" applyProtection="1"/>
    <xf numFmtId="0" fontId="14" fillId="5" borderId="14" xfId="3" applyFont="1" applyFill="1" applyBorder="1" applyAlignment="1" applyProtection="1">
      <alignment horizontal="right"/>
    </xf>
    <xf numFmtId="0" fontId="2" fillId="5" borderId="55" xfId="3" applyFont="1" applyFill="1" applyBorder="1" applyProtection="1"/>
    <xf numFmtId="0" fontId="2" fillId="5" borderId="56" xfId="3" applyFont="1" applyFill="1" applyBorder="1" applyProtection="1"/>
    <xf numFmtId="0" fontId="2" fillId="5" borderId="0" xfId="3" applyFont="1" applyFill="1" applyBorder="1" applyProtection="1"/>
    <xf numFmtId="0" fontId="2" fillId="5" borderId="30" xfId="3" applyFont="1" applyFill="1" applyBorder="1" applyProtection="1"/>
    <xf numFmtId="0" fontId="2" fillId="5" borderId="57" xfId="0" applyFont="1" applyFill="1" applyBorder="1" applyProtection="1"/>
    <xf numFmtId="0" fontId="2" fillId="5" borderId="0" xfId="3" applyFont="1" applyFill="1" applyBorder="1" applyAlignment="1" applyProtection="1">
      <alignment wrapText="1"/>
    </xf>
    <xf numFmtId="0" fontId="14" fillId="5" borderId="15" xfId="3" applyFont="1" applyFill="1" applyBorder="1" applyAlignment="1" applyProtection="1">
      <alignment horizontal="right"/>
    </xf>
    <xf numFmtId="0" fontId="2" fillId="5" borderId="58" xfId="0" applyFont="1" applyFill="1" applyBorder="1" applyProtection="1"/>
    <xf numFmtId="0" fontId="2" fillId="5" borderId="19" xfId="3" applyFont="1" applyFill="1" applyBorder="1" applyProtection="1"/>
    <xf numFmtId="0" fontId="2" fillId="5" borderId="19" xfId="3" applyFont="1" applyFill="1" applyBorder="1" applyAlignment="1" applyProtection="1">
      <alignment wrapText="1"/>
    </xf>
    <xf numFmtId="0" fontId="2" fillId="5" borderId="31" xfId="3" applyFont="1" applyFill="1" applyBorder="1" applyProtection="1"/>
    <xf numFmtId="1" fontId="25" fillId="0" borderId="47" xfId="3" applyNumberFormat="1" applyFont="1" applyFill="1" applyBorder="1" applyAlignment="1" applyProtection="1">
      <alignment wrapText="1" shrinkToFit="1"/>
      <protection locked="0" hidden="1"/>
    </xf>
    <xf numFmtId="9" fontId="39" fillId="5" borderId="31" xfId="4" applyFont="1" applyFill="1" applyBorder="1" applyAlignment="1" applyProtection="1">
      <alignment wrapText="1"/>
      <protection locked="0" hidden="1"/>
    </xf>
    <xf numFmtId="0" fontId="3" fillId="5" borderId="21" xfId="2" applyFont="1" applyFill="1" applyBorder="1" applyAlignment="1" applyProtection="1">
      <alignment horizontal="center" vertical="center" wrapText="1"/>
    </xf>
    <xf numFmtId="0" fontId="3" fillId="5" borderId="22" xfId="2" applyFont="1" applyFill="1" applyBorder="1" applyAlignment="1" applyProtection="1">
      <alignment horizontal="center" vertical="center" wrapText="1"/>
    </xf>
    <xf numFmtId="0" fontId="3" fillId="5" borderId="38" xfId="2" applyFont="1" applyFill="1" applyBorder="1" applyAlignment="1" applyProtection="1">
      <alignment horizontal="center" vertical="center" wrapText="1"/>
    </xf>
    <xf numFmtId="0" fontId="3" fillId="5" borderId="14" xfId="2" applyFont="1" applyFill="1" applyBorder="1" applyAlignment="1" applyProtection="1">
      <alignment horizontal="center" vertical="center" wrapText="1"/>
    </xf>
    <xf numFmtId="0" fontId="3" fillId="5" borderId="0" xfId="2" applyFont="1" applyFill="1" applyBorder="1" applyAlignment="1" applyProtection="1">
      <alignment horizontal="center" vertical="center" wrapText="1"/>
    </xf>
    <xf numFmtId="0" fontId="3" fillId="5" borderId="30" xfId="2" applyFont="1" applyFill="1" applyBorder="1" applyAlignment="1" applyProtection="1">
      <alignment horizontal="center" vertical="center" wrapText="1"/>
    </xf>
    <xf numFmtId="0" fontId="3" fillId="5" borderId="15" xfId="2" applyFont="1" applyFill="1" applyBorder="1" applyAlignment="1" applyProtection="1">
      <alignment horizontal="center" vertical="center" wrapText="1"/>
    </xf>
    <xf numFmtId="0" fontId="3" fillId="5" borderId="19" xfId="2" applyFont="1" applyFill="1" applyBorder="1" applyAlignment="1" applyProtection="1">
      <alignment horizontal="center" vertical="center" wrapText="1"/>
    </xf>
    <xf numFmtId="0" fontId="3" fillId="5" borderId="31" xfId="2" applyFont="1" applyFill="1" applyBorder="1" applyAlignment="1" applyProtection="1">
      <alignment horizontal="center" vertical="center" wrapText="1"/>
    </xf>
    <xf numFmtId="0" fontId="21" fillId="4" borderId="40" xfId="3" applyFont="1" applyFill="1" applyBorder="1" applyAlignment="1" applyProtection="1">
      <alignment horizontal="center" vertical="center" wrapText="1"/>
    </xf>
    <xf numFmtId="0" fontId="21" fillId="4" borderId="46" xfId="3" applyFont="1" applyFill="1" applyBorder="1" applyAlignment="1" applyProtection="1">
      <alignment horizontal="center" vertical="center" wrapText="1"/>
    </xf>
    <xf numFmtId="0" fontId="21" fillId="5" borderId="40" xfId="3" applyFont="1" applyFill="1" applyBorder="1" applyAlignment="1" applyProtection="1">
      <alignment horizontal="center" vertical="center" wrapText="1"/>
    </xf>
    <xf numFmtId="0" fontId="21" fillId="5" borderId="46" xfId="3" applyFont="1" applyFill="1" applyBorder="1" applyAlignment="1" applyProtection="1">
      <alignment horizontal="center" vertical="center" wrapText="1"/>
    </xf>
    <xf numFmtId="0" fontId="21" fillId="0" borderId="44" xfId="3" applyFont="1" applyFill="1" applyBorder="1" applyAlignment="1" applyProtection="1">
      <alignment horizontal="center" vertical="center" wrapText="1"/>
    </xf>
    <xf numFmtId="0" fontId="21" fillId="0" borderId="50" xfId="3" applyFont="1" applyFill="1" applyBorder="1" applyAlignment="1" applyProtection="1">
      <alignment horizontal="center" vertical="center" wrapText="1"/>
    </xf>
    <xf numFmtId="0" fontId="30" fillId="5" borderId="54" xfId="0" applyFont="1" applyFill="1" applyBorder="1" applyAlignment="1" applyProtection="1">
      <alignment horizontal="left" vertical="center" wrapText="1"/>
    </xf>
    <xf numFmtId="0" fontId="2" fillId="5" borderId="55" xfId="0" applyFont="1" applyFill="1" applyBorder="1" applyAlignment="1" applyProtection="1">
      <alignment horizontal="left" wrapText="1"/>
    </xf>
    <xf numFmtId="0" fontId="31" fillId="5" borderId="57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left" wrapText="1"/>
    </xf>
    <xf numFmtId="0" fontId="30" fillId="5" borderId="57" xfId="0" applyFont="1" applyFill="1" applyBorder="1" applyAlignment="1" applyProtection="1">
      <alignment horizontal="left" vertical="center" wrapText="1"/>
    </xf>
    <xf numFmtId="0" fontId="21" fillId="0" borderId="41" xfId="3" applyFont="1" applyFill="1" applyBorder="1" applyAlignment="1" applyProtection="1">
      <alignment horizontal="center" vertical="center" wrapText="1"/>
    </xf>
    <xf numFmtId="0" fontId="21" fillId="0" borderId="47" xfId="3" applyFont="1" applyFill="1" applyBorder="1" applyAlignment="1" applyProtection="1">
      <alignment horizontal="center" vertical="center" wrapText="1"/>
    </xf>
    <xf numFmtId="0" fontId="21" fillId="4" borderId="41" xfId="3" applyFont="1" applyFill="1" applyBorder="1" applyAlignment="1" applyProtection="1">
      <alignment horizontal="center" vertical="center" wrapText="1"/>
    </xf>
    <xf numFmtId="0" fontId="21" fillId="4" borderId="47" xfId="3" applyFont="1" applyFill="1" applyBorder="1" applyAlignment="1" applyProtection="1">
      <alignment horizontal="center" vertical="center" wrapText="1"/>
    </xf>
    <xf numFmtId="0" fontId="21" fillId="5" borderId="15" xfId="3" applyFont="1" applyFill="1" applyBorder="1" applyAlignment="1" applyProtection="1">
      <alignment horizontal="center" wrapText="1"/>
    </xf>
    <xf numFmtId="0" fontId="21" fillId="5" borderId="19" xfId="3" applyFont="1" applyFill="1" applyBorder="1" applyAlignment="1" applyProtection="1">
      <alignment horizontal="center" wrapText="1"/>
    </xf>
    <xf numFmtId="0" fontId="21" fillId="0" borderId="40" xfId="3" applyFont="1" applyFill="1" applyBorder="1" applyAlignment="1" applyProtection="1">
      <alignment horizontal="center" vertical="center" wrapText="1"/>
    </xf>
    <xf numFmtId="0" fontId="21" fillId="0" borderId="46" xfId="3" applyFont="1" applyFill="1" applyBorder="1" applyAlignment="1" applyProtection="1">
      <alignment horizontal="center" vertical="center" wrapText="1"/>
    </xf>
    <xf numFmtId="0" fontId="21" fillId="0" borderId="42" xfId="3" applyFont="1" applyFill="1" applyBorder="1" applyAlignment="1" applyProtection="1">
      <alignment horizontal="center" vertical="center" wrapText="1"/>
    </xf>
    <xf numFmtId="0" fontId="21" fillId="0" borderId="43" xfId="3" applyFont="1" applyFill="1" applyBorder="1" applyAlignment="1" applyProtection="1">
      <alignment horizontal="center" vertical="center" wrapText="1"/>
    </xf>
    <xf numFmtId="0" fontId="21" fillId="0" borderId="48" xfId="3" applyFont="1" applyFill="1" applyBorder="1" applyAlignment="1" applyProtection="1">
      <alignment horizontal="center" vertical="center" wrapText="1"/>
    </xf>
    <xf numFmtId="0" fontId="21" fillId="0" borderId="49" xfId="3" applyFont="1" applyFill="1" applyBorder="1" applyAlignment="1" applyProtection="1">
      <alignment horizontal="center" vertical="center" wrapText="1"/>
    </xf>
    <xf numFmtId="0" fontId="38" fillId="4" borderId="40" xfId="3" applyFont="1" applyFill="1" applyBorder="1" applyAlignment="1" applyProtection="1">
      <alignment horizontal="center" vertical="center" wrapText="1"/>
    </xf>
    <xf numFmtId="0" fontId="38" fillId="4" borderId="46" xfId="3" applyFont="1" applyFill="1" applyBorder="1" applyAlignment="1" applyProtection="1">
      <alignment horizontal="center" vertical="center" wrapText="1"/>
    </xf>
    <xf numFmtId="0" fontId="12" fillId="0" borderId="34" xfId="0" applyFont="1" applyBorder="1" applyAlignment="1">
      <alignment horizontal="center" vertical="top"/>
    </xf>
    <xf numFmtId="0" fontId="9" fillId="0" borderId="13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9" fillId="3" borderId="24" xfId="0" applyFont="1" applyFill="1" applyBorder="1" applyAlignment="1" applyProtection="1">
      <alignment horizontal="center"/>
      <protection locked="0"/>
    </xf>
    <xf numFmtId="0" fontId="34" fillId="0" borderId="19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5">
    <cellStyle name="Денежный" xfId="1" builtinId="4"/>
    <cellStyle name="Обычный" xfId="0" builtinId="0"/>
    <cellStyle name="Обычный_Бланк" xfId="2"/>
    <cellStyle name="Обычный_Заявка 02" xfId="3"/>
    <cellStyle name="Процентный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289560</xdr:colOff>
      <xdr:row>0</xdr:row>
      <xdr:rowOff>91440</xdr:rowOff>
    </xdr:from>
    <xdr:to>
      <xdr:col>15</xdr:col>
      <xdr:colOff>16625</xdr:colOff>
      <xdr:row>7</xdr:row>
      <xdr:rowOff>213360</xdr:rowOff>
    </xdr:to>
    <xdr:pic>
      <xdr:nvPicPr>
        <xdr:cNvPr id="1336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4440" y="91440"/>
          <a:ext cx="3337560" cy="2072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7</xdr:row>
      <xdr:rowOff>0</xdr:rowOff>
    </xdr:from>
    <xdr:to>
      <xdr:col>17</xdr:col>
      <xdr:colOff>594360</xdr:colOff>
      <xdr:row>10</xdr:row>
      <xdr:rowOff>99060</xdr:rowOff>
    </xdr:to>
    <xdr:pic macro="[1]!Page1.MyMacro1">
      <xdr:nvPicPr>
        <xdr:cNvPr id="820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8820" y="1493520"/>
          <a:ext cx="18135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60;\&#1052;&#1040;&#1057;&#1058;&#1045;&#1056;%20&#1060;&#1040;&#1057;&#1040;&#1044;\&#1047;&#1072;&#1082;&#1072;&#1079;%20&#1085;&#1072;&#1088;&#1103;&#10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"/>
      <sheetName val="Заказ наряд"/>
    </sheetNames>
    <definedNames>
      <definedName name="Page1.MyMacro1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58"/>
  <sheetViews>
    <sheetView tabSelected="1" view="pageBreakPreview" zoomScale="55" zoomScaleNormal="85" zoomScaleSheetLayoutView="55" workbookViewId="0">
      <selection activeCell="K11" sqref="K11"/>
    </sheetView>
  </sheetViews>
  <sheetFormatPr defaultColWidth="9.28515625" defaultRowHeight="15.75" customHeight="1" x14ac:dyDescent="0.25"/>
  <cols>
    <col min="1" max="1" width="6.7109375" style="76" customWidth="1"/>
    <col min="2" max="2" width="19" style="76" customWidth="1"/>
    <col min="3" max="3" width="19.140625" style="76" customWidth="1"/>
    <col min="4" max="4" width="7.7109375" style="76" customWidth="1"/>
    <col min="5" max="5" width="16.85546875" style="76" customWidth="1"/>
    <col min="6" max="6" width="18.140625" style="76" customWidth="1"/>
    <col min="7" max="7" width="23.140625" style="88" customWidth="1"/>
    <col min="8" max="8" width="25.28515625" style="76" customWidth="1"/>
    <col min="9" max="9" width="19.42578125" style="76" customWidth="1"/>
    <col min="10" max="10" width="11.85546875" style="76" customWidth="1"/>
    <col min="11" max="11" width="12.42578125" style="76" customWidth="1"/>
    <col min="12" max="12" width="14.7109375" style="76" customWidth="1"/>
    <col min="13" max="13" width="9.42578125" style="76" customWidth="1"/>
    <col min="14" max="14" width="19" style="76" customWidth="1"/>
    <col min="15" max="15" width="24.28515625" style="76" customWidth="1"/>
    <col min="16" max="16" width="18.7109375" style="76" customWidth="1"/>
    <col min="17" max="16384" width="9.28515625" style="76"/>
  </cols>
  <sheetData>
    <row r="1" spans="1:20" ht="19.5" customHeight="1" x14ac:dyDescent="0.25">
      <c r="A1" s="178" t="s">
        <v>126</v>
      </c>
      <c r="B1" s="179"/>
      <c r="C1" s="179"/>
      <c r="D1" s="179"/>
      <c r="E1" s="179"/>
      <c r="F1" s="179"/>
      <c r="G1" s="180"/>
      <c r="H1" s="104"/>
      <c r="I1" s="105"/>
      <c r="J1" s="104"/>
      <c r="K1" s="104"/>
      <c r="L1" s="104"/>
      <c r="M1" s="104"/>
      <c r="N1" s="104"/>
      <c r="O1" s="104"/>
      <c r="P1" s="106"/>
      <c r="Q1" s="74"/>
      <c r="R1" s="75"/>
    </row>
    <row r="2" spans="1:20" ht="19.5" customHeight="1" x14ac:dyDescent="0.25">
      <c r="A2" s="181"/>
      <c r="B2" s="182"/>
      <c r="C2" s="182"/>
      <c r="D2" s="182"/>
      <c r="E2" s="182"/>
      <c r="F2" s="182"/>
      <c r="G2" s="183"/>
      <c r="H2" s="107"/>
      <c r="I2" s="108"/>
      <c r="J2" s="107"/>
      <c r="K2" s="107"/>
      <c r="L2" s="107"/>
      <c r="M2" s="107"/>
      <c r="N2" s="107"/>
      <c r="O2" s="107"/>
      <c r="P2" s="109"/>
      <c r="Q2" s="74"/>
      <c r="R2" s="75"/>
    </row>
    <row r="3" spans="1:20" ht="19.5" customHeight="1" x14ac:dyDescent="0.25">
      <c r="A3" s="181"/>
      <c r="B3" s="182"/>
      <c r="C3" s="182"/>
      <c r="D3" s="182"/>
      <c r="E3" s="182"/>
      <c r="F3" s="182"/>
      <c r="G3" s="183"/>
      <c r="H3" s="107"/>
      <c r="I3" s="108"/>
      <c r="J3" s="107"/>
      <c r="K3" s="107"/>
      <c r="L3" s="107"/>
      <c r="M3" s="107"/>
      <c r="N3" s="107"/>
      <c r="O3" s="107"/>
      <c r="P3" s="109"/>
      <c r="Q3" s="77"/>
      <c r="R3" s="78"/>
    </row>
    <row r="4" spans="1:20" ht="36.75" customHeight="1" thickBot="1" x14ac:dyDescent="0.45">
      <c r="A4" s="184"/>
      <c r="B4" s="185"/>
      <c r="C4" s="185"/>
      <c r="D4" s="185"/>
      <c r="E4" s="185"/>
      <c r="F4" s="185"/>
      <c r="G4" s="186"/>
      <c r="H4" s="107"/>
      <c r="I4" s="108"/>
      <c r="J4" s="107"/>
      <c r="K4" s="107"/>
      <c r="L4" s="110"/>
      <c r="M4" s="111"/>
      <c r="N4" s="111"/>
      <c r="O4" s="111"/>
      <c r="P4" s="112"/>
      <c r="Q4" s="77"/>
      <c r="R4" s="78"/>
    </row>
    <row r="5" spans="1:20" s="80" customFormat="1" ht="20.25" customHeight="1" x14ac:dyDescent="0.25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  <c r="Q5" s="79"/>
      <c r="R5" s="79"/>
      <c r="S5" s="79"/>
      <c r="T5" s="79"/>
    </row>
    <row r="6" spans="1:20" s="80" customFormat="1" ht="20.25" customHeight="1" x14ac:dyDescent="0.3">
      <c r="A6" s="116" t="s">
        <v>15</v>
      </c>
      <c r="B6" s="117"/>
      <c r="C6" s="89" t="s">
        <v>24</v>
      </c>
      <c r="D6" s="89"/>
      <c r="E6" s="89"/>
      <c r="F6" s="117"/>
      <c r="G6" s="118" t="s">
        <v>22</v>
      </c>
      <c r="H6" s="89"/>
      <c r="I6" s="91"/>
      <c r="J6" s="119" t="s">
        <v>11</v>
      </c>
      <c r="K6" s="89" t="s">
        <v>25</v>
      </c>
      <c r="L6" s="93"/>
      <c r="M6" s="93"/>
      <c r="N6" s="79"/>
      <c r="O6" s="81"/>
      <c r="P6" s="115"/>
      <c r="Q6" s="79"/>
      <c r="R6" s="79"/>
      <c r="S6" s="79"/>
      <c r="T6" s="79"/>
    </row>
    <row r="7" spans="1:20" s="80" customFormat="1" ht="20.25" customHeight="1" x14ac:dyDescent="0.3">
      <c r="A7" s="116" t="s">
        <v>16</v>
      </c>
      <c r="B7" s="120"/>
      <c r="C7" s="90" t="s">
        <v>24</v>
      </c>
      <c r="D7" s="90"/>
      <c r="E7" s="90"/>
      <c r="F7" s="120"/>
      <c r="G7" s="121" t="s">
        <v>23</v>
      </c>
      <c r="H7" s="89" t="s">
        <v>121</v>
      </c>
      <c r="I7" s="92"/>
      <c r="J7" s="114"/>
      <c r="K7" s="93"/>
      <c r="L7" s="94"/>
      <c r="M7" s="90"/>
      <c r="N7" s="82"/>
      <c r="O7" s="82"/>
      <c r="P7" s="122"/>
      <c r="Q7" s="79"/>
      <c r="R7" s="79"/>
      <c r="S7" s="79"/>
      <c r="T7" s="79"/>
    </row>
    <row r="8" spans="1:20" s="84" customFormat="1" ht="18.75" thickBot="1" x14ac:dyDescent="0.3">
      <c r="A8" s="12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5"/>
      <c r="Q8" s="83"/>
      <c r="R8" s="83"/>
      <c r="S8" s="83"/>
      <c r="T8" s="83"/>
    </row>
    <row r="9" spans="1:20" s="85" customFormat="1" ht="18.75" customHeight="1" x14ac:dyDescent="0.25">
      <c r="A9" s="126" t="s">
        <v>1</v>
      </c>
      <c r="B9" s="187" t="s">
        <v>63</v>
      </c>
      <c r="C9" s="187" t="s">
        <v>64</v>
      </c>
      <c r="D9" s="187" t="s">
        <v>0</v>
      </c>
      <c r="E9" s="189" t="s">
        <v>100</v>
      </c>
      <c r="F9" s="187" t="s">
        <v>125</v>
      </c>
      <c r="G9" s="187" t="s">
        <v>48</v>
      </c>
      <c r="H9" s="200" t="s">
        <v>50</v>
      </c>
      <c r="I9" s="204" t="s">
        <v>105</v>
      </c>
      <c r="J9" s="198" t="s">
        <v>2</v>
      </c>
      <c r="K9" s="204" t="s">
        <v>101</v>
      </c>
      <c r="L9" s="206" t="s">
        <v>102</v>
      </c>
      <c r="M9" s="207"/>
      <c r="N9" s="210" t="s">
        <v>103</v>
      </c>
      <c r="O9" s="189" t="s">
        <v>65</v>
      </c>
      <c r="P9" s="191" t="s">
        <v>3</v>
      </c>
    </row>
    <row r="10" spans="1:20" s="85" customFormat="1" ht="46.5" x14ac:dyDescent="0.25">
      <c r="A10" s="127" t="s">
        <v>4</v>
      </c>
      <c r="B10" s="188"/>
      <c r="C10" s="188"/>
      <c r="D10" s="188"/>
      <c r="E10" s="190"/>
      <c r="F10" s="188"/>
      <c r="G10" s="188"/>
      <c r="H10" s="201"/>
      <c r="I10" s="205"/>
      <c r="J10" s="199"/>
      <c r="K10" s="205"/>
      <c r="L10" s="208"/>
      <c r="M10" s="209"/>
      <c r="N10" s="211"/>
      <c r="O10" s="190"/>
      <c r="P10" s="192"/>
    </row>
    <row r="11" spans="1:20" s="86" customFormat="1" ht="23.25" x14ac:dyDescent="0.35">
      <c r="A11" s="128">
        <v>1</v>
      </c>
      <c r="B11" s="95"/>
      <c r="C11" s="96"/>
      <c r="D11" s="97"/>
      <c r="E11" s="129">
        <f t="shared" ref="E11:E23" si="0">B11*C11*D11/1000000</f>
        <v>0</v>
      </c>
      <c r="F11" s="176"/>
      <c r="G11" s="98"/>
      <c r="H11" s="99"/>
      <c r="I11" s="99"/>
      <c r="J11" s="99"/>
      <c r="K11" s="100"/>
      <c r="L11" s="101"/>
      <c r="M11" s="99"/>
      <c r="N11" s="102"/>
      <c r="O11" s="130">
        <f>N11*E11</f>
        <v>0</v>
      </c>
      <c r="P11" s="103"/>
    </row>
    <row r="12" spans="1:20" s="86" customFormat="1" ht="23.25" x14ac:dyDescent="0.35">
      <c r="A12" s="128">
        <v>2</v>
      </c>
      <c r="B12" s="95"/>
      <c r="C12" s="96"/>
      <c r="D12" s="97"/>
      <c r="E12" s="129">
        <f t="shared" si="0"/>
        <v>0</v>
      </c>
      <c r="F12" s="176"/>
      <c r="G12" s="98"/>
      <c r="H12" s="99"/>
      <c r="I12" s="99"/>
      <c r="J12" s="99"/>
      <c r="K12" s="100"/>
      <c r="L12" s="101"/>
      <c r="M12" s="99"/>
      <c r="N12" s="102"/>
      <c r="O12" s="130">
        <f t="shared" ref="O12:O23" si="1">N12*E12</f>
        <v>0</v>
      </c>
      <c r="P12" s="103"/>
    </row>
    <row r="13" spans="1:20" s="86" customFormat="1" ht="23.25" x14ac:dyDescent="0.35">
      <c r="A13" s="128">
        <v>3</v>
      </c>
      <c r="B13" s="95"/>
      <c r="C13" s="96"/>
      <c r="D13" s="97"/>
      <c r="E13" s="129">
        <f t="shared" si="0"/>
        <v>0</v>
      </c>
      <c r="F13" s="176"/>
      <c r="G13" s="98"/>
      <c r="H13" s="99"/>
      <c r="I13" s="99"/>
      <c r="J13" s="99"/>
      <c r="K13" s="100"/>
      <c r="L13" s="101"/>
      <c r="M13" s="99"/>
      <c r="N13" s="102"/>
      <c r="O13" s="130">
        <f t="shared" si="1"/>
        <v>0</v>
      </c>
      <c r="P13" s="103"/>
    </row>
    <row r="14" spans="1:20" s="86" customFormat="1" ht="23.25" x14ac:dyDescent="0.35">
      <c r="A14" s="128">
        <v>4</v>
      </c>
      <c r="B14" s="95"/>
      <c r="C14" s="96"/>
      <c r="D14" s="97"/>
      <c r="E14" s="129">
        <f t="shared" si="0"/>
        <v>0</v>
      </c>
      <c r="F14" s="176"/>
      <c r="G14" s="98"/>
      <c r="H14" s="99"/>
      <c r="I14" s="99"/>
      <c r="J14" s="99"/>
      <c r="K14" s="100"/>
      <c r="L14" s="101"/>
      <c r="M14" s="99"/>
      <c r="N14" s="102"/>
      <c r="O14" s="130">
        <f t="shared" si="1"/>
        <v>0</v>
      </c>
      <c r="P14" s="103"/>
    </row>
    <row r="15" spans="1:20" s="86" customFormat="1" ht="23.25" x14ac:dyDescent="0.35">
      <c r="A15" s="128">
        <v>5</v>
      </c>
      <c r="B15" s="95"/>
      <c r="C15" s="96"/>
      <c r="D15" s="97"/>
      <c r="E15" s="129">
        <f t="shared" si="0"/>
        <v>0</v>
      </c>
      <c r="F15" s="176"/>
      <c r="G15" s="98"/>
      <c r="H15" s="99"/>
      <c r="I15" s="99"/>
      <c r="J15" s="99"/>
      <c r="K15" s="100"/>
      <c r="L15" s="101"/>
      <c r="M15" s="99"/>
      <c r="N15" s="102"/>
      <c r="O15" s="130">
        <f t="shared" si="1"/>
        <v>0</v>
      </c>
      <c r="P15" s="103"/>
    </row>
    <row r="16" spans="1:20" s="86" customFormat="1" ht="23.25" x14ac:dyDescent="0.35">
      <c r="A16" s="128">
        <v>6</v>
      </c>
      <c r="B16" s="95"/>
      <c r="C16" s="96"/>
      <c r="D16" s="97"/>
      <c r="E16" s="129">
        <f t="shared" si="0"/>
        <v>0</v>
      </c>
      <c r="F16" s="176"/>
      <c r="G16" s="98"/>
      <c r="H16" s="99"/>
      <c r="I16" s="99"/>
      <c r="J16" s="99"/>
      <c r="K16" s="100"/>
      <c r="L16" s="101"/>
      <c r="M16" s="99"/>
      <c r="N16" s="102"/>
      <c r="O16" s="130">
        <f t="shared" si="1"/>
        <v>0</v>
      </c>
      <c r="P16" s="103"/>
    </row>
    <row r="17" spans="1:16" s="86" customFormat="1" ht="23.25" x14ac:dyDescent="0.35">
      <c r="A17" s="128">
        <v>7</v>
      </c>
      <c r="B17" s="95"/>
      <c r="C17" s="96"/>
      <c r="D17" s="97"/>
      <c r="E17" s="129">
        <f t="shared" si="0"/>
        <v>0</v>
      </c>
      <c r="F17" s="176"/>
      <c r="G17" s="98"/>
      <c r="H17" s="99"/>
      <c r="I17" s="99"/>
      <c r="J17" s="99"/>
      <c r="K17" s="100"/>
      <c r="L17" s="101"/>
      <c r="M17" s="99"/>
      <c r="N17" s="102"/>
      <c r="O17" s="130">
        <f t="shared" si="1"/>
        <v>0</v>
      </c>
      <c r="P17" s="103"/>
    </row>
    <row r="18" spans="1:16" s="86" customFormat="1" ht="23.25" x14ac:dyDescent="0.35">
      <c r="A18" s="128">
        <v>8</v>
      </c>
      <c r="B18" s="95"/>
      <c r="C18" s="96"/>
      <c r="D18" s="97"/>
      <c r="E18" s="129">
        <f t="shared" si="0"/>
        <v>0</v>
      </c>
      <c r="F18" s="176"/>
      <c r="G18" s="98"/>
      <c r="H18" s="99"/>
      <c r="I18" s="99"/>
      <c r="J18" s="99"/>
      <c r="K18" s="100"/>
      <c r="L18" s="101"/>
      <c r="M18" s="99"/>
      <c r="N18" s="102"/>
      <c r="O18" s="130">
        <f t="shared" si="1"/>
        <v>0</v>
      </c>
      <c r="P18" s="103"/>
    </row>
    <row r="19" spans="1:16" s="86" customFormat="1" ht="23.25" x14ac:dyDescent="0.35">
      <c r="A19" s="128">
        <v>9</v>
      </c>
      <c r="B19" s="95"/>
      <c r="C19" s="96"/>
      <c r="D19" s="97"/>
      <c r="E19" s="129">
        <f t="shared" si="0"/>
        <v>0</v>
      </c>
      <c r="F19" s="176"/>
      <c r="G19" s="98"/>
      <c r="H19" s="99"/>
      <c r="I19" s="99"/>
      <c r="J19" s="99"/>
      <c r="K19" s="100"/>
      <c r="L19" s="101"/>
      <c r="M19" s="99"/>
      <c r="N19" s="102"/>
      <c r="O19" s="130">
        <f t="shared" si="1"/>
        <v>0</v>
      </c>
      <c r="P19" s="103"/>
    </row>
    <row r="20" spans="1:16" s="86" customFormat="1" ht="23.25" x14ac:dyDescent="0.35">
      <c r="A20" s="128">
        <v>10</v>
      </c>
      <c r="B20" s="95"/>
      <c r="C20" s="96"/>
      <c r="D20" s="97"/>
      <c r="E20" s="129">
        <f t="shared" si="0"/>
        <v>0</v>
      </c>
      <c r="F20" s="176"/>
      <c r="G20" s="98"/>
      <c r="H20" s="99"/>
      <c r="I20" s="99"/>
      <c r="J20" s="99"/>
      <c r="K20" s="100"/>
      <c r="L20" s="101"/>
      <c r="M20" s="99"/>
      <c r="N20" s="102"/>
      <c r="O20" s="130">
        <f t="shared" si="1"/>
        <v>0</v>
      </c>
      <c r="P20" s="103"/>
    </row>
    <row r="21" spans="1:16" s="86" customFormat="1" ht="23.25" x14ac:dyDescent="0.35">
      <c r="A21" s="128">
        <v>11</v>
      </c>
      <c r="B21" s="95"/>
      <c r="C21" s="96"/>
      <c r="D21" s="97"/>
      <c r="E21" s="129">
        <f t="shared" si="0"/>
        <v>0</v>
      </c>
      <c r="F21" s="176"/>
      <c r="G21" s="98"/>
      <c r="H21" s="99"/>
      <c r="I21" s="99"/>
      <c r="J21" s="99"/>
      <c r="K21" s="100"/>
      <c r="L21" s="101"/>
      <c r="M21" s="99"/>
      <c r="N21" s="102"/>
      <c r="O21" s="130">
        <f t="shared" si="1"/>
        <v>0</v>
      </c>
      <c r="P21" s="103"/>
    </row>
    <row r="22" spans="1:16" s="86" customFormat="1" ht="23.25" x14ac:dyDescent="0.35">
      <c r="A22" s="128">
        <v>12</v>
      </c>
      <c r="B22" s="95"/>
      <c r="C22" s="96"/>
      <c r="D22" s="97"/>
      <c r="E22" s="129">
        <f t="shared" si="0"/>
        <v>0</v>
      </c>
      <c r="F22" s="176"/>
      <c r="G22" s="98"/>
      <c r="H22" s="99"/>
      <c r="I22" s="99"/>
      <c r="J22" s="99"/>
      <c r="K22" s="100"/>
      <c r="L22" s="101"/>
      <c r="M22" s="99"/>
      <c r="N22" s="102"/>
      <c r="O22" s="130">
        <f t="shared" si="1"/>
        <v>0</v>
      </c>
      <c r="P22" s="103"/>
    </row>
    <row r="23" spans="1:16" s="86" customFormat="1" ht="23.25" x14ac:dyDescent="0.35">
      <c r="A23" s="128">
        <v>13</v>
      </c>
      <c r="B23" s="95"/>
      <c r="C23" s="96"/>
      <c r="D23" s="97"/>
      <c r="E23" s="129">
        <f t="shared" si="0"/>
        <v>0</v>
      </c>
      <c r="F23" s="176"/>
      <c r="G23" s="98"/>
      <c r="H23" s="99"/>
      <c r="I23" s="99"/>
      <c r="J23" s="99"/>
      <c r="K23" s="100"/>
      <c r="L23" s="101"/>
      <c r="M23" s="99"/>
      <c r="N23" s="102"/>
      <c r="O23" s="130">
        <f t="shared" si="1"/>
        <v>0</v>
      </c>
      <c r="P23" s="103"/>
    </row>
    <row r="24" spans="1:16" s="86" customFormat="1" ht="23.25" x14ac:dyDescent="0.35">
      <c r="A24" s="128">
        <v>14</v>
      </c>
      <c r="B24" s="95"/>
      <c r="C24" s="96"/>
      <c r="D24" s="97"/>
      <c r="E24" s="129">
        <f>B24*C24*D24/1000000</f>
        <v>0</v>
      </c>
      <c r="F24" s="176"/>
      <c r="G24" s="98"/>
      <c r="H24" s="99"/>
      <c r="I24" s="99"/>
      <c r="J24" s="99"/>
      <c r="K24" s="100"/>
      <c r="L24" s="101"/>
      <c r="M24" s="99"/>
      <c r="N24" s="102"/>
      <c r="O24" s="130">
        <f>N24*E24</f>
        <v>0</v>
      </c>
      <c r="P24" s="103"/>
    </row>
    <row r="25" spans="1:16" s="86" customFormat="1" ht="23.25" x14ac:dyDescent="0.35">
      <c r="A25" s="128">
        <v>15</v>
      </c>
      <c r="B25" s="95"/>
      <c r="C25" s="96"/>
      <c r="D25" s="97"/>
      <c r="E25" s="129">
        <f>B25*C25*D25/1000000</f>
        <v>0</v>
      </c>
      <c r="F25" s="176"/>
      <c r="G25" s="98"/>
      <c r="H25" s="99"/>
      <c r="I25" s="99"/>
      <c r="J25" s="99"/>
      <c r="K25" s="100"/>
      <c r="L25" s="101"/>
      <c r="M25" s="99"/>
      <c r="N25" s="102"/>
      <c r="O25" s="130">
        <f>N25*E25</f>
        <v>0</v>
      </c>
      <c r="P25" s="103"/>
    </row>
    <row r="26" spans="1:16" s="86" customFormat="1" ht="23.25" x14ac:dyDescent="0.35">
      <c r="A26" s="128">
        <v>16</v>
      </c>
      <c r="B26" s="95"/>
      <c r="C26" s="96"/>
      <c r="D26" s="97"/>
      <c r="E26" s="129">
        <f>B26*C26*D26/1000000</f>
        <v>0</v>
      </c>
      <c r="F26" s="176"/>
      <c r="G26" s="98"/>
      <c r="H26" s="99"/>
      <c r="I26" s="99"/>
      <c r="J26" s="99"/>
      <c r="K26" s="100"/>
      <c r="L26" s="101"/>
      <c r="M26" s="99"/>
      <c r="N26" s="102"/>
      <c r="O26" s="130">
        <f>N26*E26</f>
        <v>0</v>
      </c>
      <c r="P26" s="103"/>
    </row>
    <row r="27" spans="1:16" s="86" customFormat="1" ht="23.25" x14ac:dyDescent="0.35">
      <c r="A27" s="128">
        <v>17</v>
      </c>
      <c r="B27" s="95"/>
      <c r="C27" s="96"/>
      <c r="D27" s="97"/>
      <c r="E27" s="129">
        <f>B27*C27*D27/1000000</f>
        <v>0</v>
      </c>
      <c r="F27" s="176"/>
      <c r="G27" s="98"/>
      <c r="H27" s="99"/>
      <c r="I27" s="99"/>
      <c r="J27" s="99"/>
      <c r="K27" s="100"/>
      <c r="L27" s="101"/>
      <c r="M27" s="99"/>
      <c r="N27" s="102"/>
      <c r="O27" s="130">
        <f>N27*E27</f>
        <v>0</v>
      </c>
      <c r="P27" s="103"/>
    </row>
    <row r="28" spans="1:16" ht="24" thickBot="1" x14ac:dyDescent="0.4">
      <c r="A28" s="131"/>
      <c r="B28" s="132"/>
      <c r="C28" s="132"/>
      <c r="D28" s="133">
        <f>SUM(D11:D27)</f>
        <v>0</v>
      </c>
      <c r="E28" s="134">
        <f>SUM(E11:E27)</f>
        <v>0</v>
      </c>
      <c r="F28" s="134"/>
      <c r="G28" s="133"/>
      <c r="H28" s="133"/>
      <c r="I28" s="133"/>
      <c r="J28" s="133"/>
      <c r="K28" s="133"/>
      <c r="L28" s="132"/>
      <c r="M28" s="133"/>
      <c r="N28" s="133"/>
      <c r="O28" s="133">
        <f>SUM(O11:O27)</f>
        <v>0</v>
      </c>
      <c r="P28" s="135"/>
    </row>
    <row r="29" spans="1:16" ht="27" thickBot="1" x14ac:dyDescent="0.45">
      <c r="A29" s="202" t="s">
        <v>73</v>
      </c>
      <c r="B29" s="203"/>
      <c r="C29" s="203"/>
      <c r="D29" s="203"/>
      <c r="E29" s="177">
        <v>0</v>
      </c>
      <c r="F29" s="136"/>
      <c r="G29" s="137"/>
      <c r="H29" s="138"/>
      <c r="I29" s="138"/>
      <c r="J29" s="138"/>
      <c r="K29" s="139"/>
      <c r="L29" s="138"/>
      <c r="M29" s="140"/>
      <c r="N29" s="140"/>
      <c r="O29" s="140"/>
      <c r="P29" s="141"/>
    </row>
    <row r="30" spans="1:16" ht="15.75" customHeight="1" x14ac:dyDescent="0.35">
      <c r="A30" s="142"/>
      <c r="B30" s="143"/>
      <c r="C30" s="143"/>
      <c r="D30" s="143"/>
      <c r="E30" s="143"/>
      <c r="F30" s="143"/>
      <c r="G30" s="137"/>
      <c r="H30" s="143"/>
      <c r="I30" s="143"/>
      <c r="J30" s="143"/>
      <c r="K30" s="143"/>
      <c r="L30" s="143"/>
      <c r="M30" s="143"/>
      <c r="N30" s="143"/>
      <c r="O30" s="143"/>
      <c r="P30" s="144"/>
    </row>
    <row r="31" spans="1:16" ht="23.25" x14ac:dyDescent="0.35">
      <c r="A31" s="145" t="s">
        <v>70</v>
      </c>
      <c r="B31" s="143"/>
      <c r="C31" s="146"/>
      <c r="D31" s="143"/>
      <c r="E31" s="143"/>
      <c r="F31" s="143"/>
      <c r="G31" s="137"/>
      <c r="H31" s="143"/>
      <c r="I31" s="143"/>
      <c r="J31" s="143"/>
      <c r="K31" s="143"/>
      <c r="L31" s="143"/>
      <c r="M31" s="143"/>
      <c r="N31" s="143"/>
      <c r="O31" s="143"/>
      <c r="P31" s="144"/>
    </row>
    <row r="32" spans="1:16" ht="23.25" x14ac:dyDescent="0.35">
      <c r="A32" s="145" t="s">
        <v>10</v>
      </c>
      <c r="B32" s="143"/>
      <c r="C32" s="143"/>
      <c r="D32" s="147"/>
      <c r="E32" s="148">
        <v>0</v>
      </c>
      <c r="F32" s="143"/>
      <c r="G32" s="137"/>
      <c r="H32" s="149"/>
      <c r="I32" s="149"/>
      <c r="J32" s="147"/>
      <c r="K32" s="150" t="s">
        <v>8</v>
      </c>
      <c r="L32" s="151">
        <f>SUMIF(I11:I27,"Глухой",E11:E27)</f>
        <v>0</v>
      </c>
      <c r="M32" s="152" t="s">
        <v>5</v>
      </c>
      <c r="N32" s="152"/>
      <c r="O32" s="153">
        <f>O28</f>
        <v>0</v>
      </c>
      <c r="P32" s="144"/>
    </row>
    <row r="33" spans="1:17" ht="23.25" x14ac:dyDescent="0.35">
      <c r="A33" s="145" t="s">
        <v>71</v>
      </c>
      <c r="B33" s="143"/>
      <c r="C33" s="143"/>
      <c r="D33" s="147"/>
      <c r="E33" s="148">
        <v>100</v>
      </c>
      <c r="F33" s="143"/>
      <c r="G33" s="137"/>
      <c r="H33" s="149"/>
      <c r="I33" s="149"/>
      <c r="J33" s="147"/>
      <c r="K33" s="150" t="s">
        <v>9</v>
      </c>
      <c r="L33" s="151">
        <f>(SUMIF(I11:I27,"Витрина",E11:E27))+(SUMIF(I11:I27,"Решетка",E11:E27))</f>
        <v>0</v>
      </c>
      <c r="M33" s="152" t="s">
        <v>5</v>
      </c>
      <c r="N33" s="152"/>
      <c r="O33" s="153">
        <f>E33*L33</f>
        <v>0</v>
      </c>
      <c r="P33" s="144"/>
    </row>
    <row r="34" spans="1:17" ht="23.25" x14ac:dyDescent="0.35">
      <c r="A34" s="142" t="s">
        <v>72</v>
      </c>
      <c r="B34" s="143"/>
      <c r="C34" s="143"/>
      <c r="D34" s="147"/>
      <c r="E34" s="148">
        <v>100</v>
      </c>
      <c r="F34" s="143"/>
      <c r="G34" s="137"/>
      <c r="H34" s="143"/>
      <c r="I34" s="143"/>
      <c r="J34" s="143"/>
      <c r="K34" s="150"/>
      <c r="L34" s="143"/>
      <c r="M34" s="143" t="s">
        <v>13</v>
      </c>
      <c r="N34" s="143"/>
      <c r="O34" s="154"/>
      <c r="P34" s="144"/>
    </row>
    <row r="35" spans="1:17" ht="23.25" x14ac:dyDescent="0.35">
      <c r="A35" s="142"/>
      <c r="B35" s="143"/>
      <c r="C35" s="143"/>
      <c r="D35" s="143"/>
      <c r="E35" s="143"/>
      <c r="F35" s="143"/>
      <c r="G35" s="137"/>
      <c r="H35" s="143"/>
      <c r="I35" s="147"/>
      <c r="J35" s="147"/>
      <c r="K35" s="150" t="s">
        <v>6</v>
      </c>
      <c r="L35" s="151">
        <f>SUM(L32:L34)</f>
        <v>0</v>
      </c>
      <c r="M35" s="143" t="s">
        <v>14</v>
      </c>
      <c r="N35" s="143"/>
      <c r="O35" s="155"/>
      <c r="P35" s="144"/>
    </row>
    <row r="36" spans="1:17" ht="23.25" x14ac:dyDescent="0.35">
      <c r="A36" s="142"/>
      <c r="B36" s="143"/>
      <c r="C36" s="143"/>
      <c r="D36" s="143"/>
      <c r="E36" s="143"/>
      <c r="F36" s="143"/>
      <c r="G36" s="137"/>
      <c r="H36" s="143"/>
      <c r="I36" s="143"/>
      <c r="J36" s="143"/>
      <c r="K36" s="143"/>
      <c r="L36" s="156"/>
      <c r="M36" s="143"/>
      <c r="N36" s="143"/>
      <c r="O36" s="143"/>
      <c r="P36" s="144"/>
    </row>
    <row r="37" spans="1:17" ht="25.5" x14ac:dyDescent="0.35">
      <c r="A37" s="142"/>
      <c r="B37" s="143"/>
      <c r="C37" s="143"/>
      <c r="D37" s="143"/>
      <c r="E37" s="143"/>
      <c r="F37" s="143"/>
      <c r="G37" s="137"/>
      <c r="H37" s="143"/>
      <c r="I37" s="143"/>
      <c r="J37" s="143"/>
      <c r="K37" s="143"/>
      <c r="L37" s="143"/>
      <c r="M37" s="146" t="s">
        <v>7</v>
      </c>
      <c r="N37" s="157"/>
      <c r="O37" s="158">
        <f>SUM(O32:O36)-(E29*SUM(O32:O36))</f>
        <v>0</v>
      </c>
      <c r="P37" s="159"/>
    </row>
    <row r="38" spans="1:17" ht="23.25" x14ac:dyDescent="0.35">
      <c r="A38" s="142"/>
      <c r="B38" s="143" t="s">
        <v>122</v>
      </c>
      <c r="C38" s="143"/>
      <c r="D38" s="143"/>
      <c r="E38" s="143"/>
      <c r="F38" s="143"/>
      <c r="G38" s="137"/>
      <c r="H38" s="143"/>
      <c r="I38" s="143"/>
      <c r="J38" s="143"/>
      <c r="K38" s="143"/>
      <c r="L38" s="143"/>
      <c r="M38" s="143"/>
      <c r="N38" s="143"/>
      <c r="O38" s="143"/>
      <c r="P38" s="144"/>
    </row>
    <row r="39" spans="1:17" ht="23.25" x14ac:dyDescent="0.35">
      <c r="A39" s="142"/>
      <c r="B39" s="160" t="s">
        <v>12</v>
      </c>
      <c r="C39" s="143"/>
      <c r="D39" s="143"/>
      <c r="E39" s="143"/>
      <c r="F39" s="143"/>
      <c r="G39" s="137"/>
      <c r="H39" s="143"/>
      <c r="I39" s="143"/>
      <c r="J39" s="143"/>
      <c r="K39" s="143"/>
      <c r="L39" s="143"/>
      <c r="M39" s="143"/>
      <c r="N39" s="143"/>
      <c r="O39" s="143"/>
      <c r="P39" s="144"/>
    </row>
    <row r="40" spans="1:17" ht="23.25" customHeight="1" thickBot="1" x14ac:dyDescent="0.3">
      <c r="A40" s="161"/>
      <c r="B40" s="147"/>
      <c r="C40" s="147"/>
      <c r="D40" s="147"/>
      <c r="E40" s="147"/>
      <c r="F40" s="147"/>
      <c r="G40" s="162"/>
      <c r="H40" s="147"/>
      <c r="I40" s="147"/>
      <c r="J40" s="147"/>
      <c r="K40" s="147"/>
      <c r="L40" s="147"/>
      <c r="M40" s="147"/>
      <c r="N40" s="147"/>
      <c r="O40" s="147"/>
      <c r="P40" s="163"/>
    </row>
    <row r="41" spans="1:17" ht="16.5" x14ac:dyDescent="0.25">
      <c r="A41" s="164"/>
      <c r="B41" s="193" t="s">
        <v>123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65"/>
      <c r="N41" s="165"/>
      <c r="O41" s="165"/>
      <c r="P41" s="166"/>
      <c r="Q41" s="87"/>
    </row>
    <row r="42" spans="1:17" ht="16.5" x14ac:dyDescent="0.25">
      <c r="A42" s="164"/>
      <c r="B42" s="195" t="s">
        <v>104</v>
      </c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67"/>
      <c r="N42" s="167"/>
      <c r="O42" s="167"/>
      <c r="P42" s="168"/>
      <c r="Q42" s="87"/>
    </row>
    <row r="43" spans="1:17" ht="16.5" x14ac:dyDescent="0.25">
      <c r="A43" s="161"/>
      <c r="B43" s="197" t="s">
        <v>124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67"/>
      <c r="N43" s="167"/>
      <c r="O43" s="167"/>
      <c r="P43" s="168"/>
      <c r="Q43" s="87"/>
    </row>
    <row r="44" spans="1:17" ht="16.5" x14ac:dyDescent="0.25">
      <c r="A44" s="164"/>
      <c r="B44" s="169" t="s">
        <v>17</v>
      </c>
      <c r="C44" s="167"/>
      <c r="D44" s="167"/>
      <c r="E44" s="167"/>
      <c r="F44" s="167"/>
      <c r="G44" s="170"/>
      <c r="H44" s="167"/>
      <c r="I44" s="167"/>
      <c r="J44" s="167"/>
      <c r="K44" s="167"/>
      <c r="L44" s="167"/>
      <c r="M44" s="167"/>
      <c r="N44" s="167"/>
      <c r="O44" s="167"/>
      <c r="P44" s="168"/>
      <c r="Q44" s="87"/>
    </row>
    <row r="45" spans="1:17" ht="16.5" x14ac:dyDescent="0.25">
      <c r="A45" s="161"/>
      <c r="B45" s="169" t="s">
        <v>18</v>
      </c>
      <c r="C45" s="167"/>
      <c r="D45" s="167"/>
      <c r="E45" s="167"/>
      <c r="F45" s="167"/>
      <c r="G45" s="170"/>
      <c r="H45" s="167"/>
      <c r="I45" s="167"/>
      <c r="J45" s="167"/>
      <c r="K45" s="167"/>
      <c r="L45" s="167"/>
      <c r="M45" s="167"/>
      <c r="N45" s="167"/>
      <c r="O45" s="167"/>
      <c r="P45" s="168"/>
      <c r="Q45" s="87"/>
    </row>
    <row r="46" spans="1:17" ht="16.5" x14ac:dyDescent="0.25">
      <c r="A46" s="164"/>
      <c r="B46" s="169" t="s">
        <v>19</v>
      </c>
      <c r="C46" s="167"/>
      <c r="D46" s="167"/>
      <c r="E46" s="167"/>
      <c r="F46" s="167"/>
      <c r="G46" s="170"/>
      <c r="H46" s="167"/>
      <c r="I46" s="167"/>
      <c r="J46" s="167"/>
      <c r="K46" s="167"/>
      <c r="L46" s="167"/>
      <c r="M46" s="167"/>
      <c r="N46" s="167"/>
      <c r="O46" s="167"/>
      <c r="P46" s="168"/>
      <c r="Q46" s="87"/>
    </row>
    <row r="47" spans="1:17" ht="16.5" x14ac:dyDescent="0.25">
      <c r="A47" s="161"/>
      <c r="B47" s="169" t="s">
        <v>21</v>
      </c>
      <c r="C47" s="167"/>
      <c r="D47" s="167"/>
      <c r="E47" s="167"/>
      <c r="F47" s="167"/>
      <c r="G47" s="170"/>
      <c r="H47" s="167"/>
      <c r="I47" s="167"/>
      <c r="J47" s="167"/>
      <c r="K47" s="167"/>
      <c r="L47" s="167"/>
      <c r="M47" s="167"/>
      <c r="N47" s="167"/>
      <c r="O47" s="167"/>
      <c r="P47" s="168"/>
      <c r="Q47" s="87"/>
    </row>
    <row r="48" spans="1:17" ht="16.5" x14ac:dyDescent="0.25">
      <c r="A48" s="164"/>
      <c r="B48" s="169" t="s">
        <v>20</v>
      </c>
      <c r="C48" s="167"/>
      <c r="D48" s="167"/>
      <c r="E48" s="167"/>
      <c r="F48" s="167"/>
      <c r="G48" s="170"/>
      <c r="H48" s="167"/>
      <c r="I48" s="167"/>
      <c r="J48" s="167"/>
      <c r="K48" s="167"/>
      <c r="L48" s="167"/>
      <c r="M48" s="167"/>
      <c r="N48" s="167"/>
      <c r="O48" s="167"/>
      <c r="P48" s="168"/>
      <c r="Q48" s="87"/>
    </row>
    <row r="49" spans="1:17" ht="17.25" customHeight="1" thickBot="1" x14ac:dyDescent="0.3">
      <c r="A49" s="171"/>
      <c r="B49" s="172"/>
      <c r="C49" s="173"/>
      <c r="D49" s="173"/>
      <c r="E49" s="173"/>
      <c r="F49" s="173"/>
      <c r="G49" s="174"/>
      <c r="H49" s="173"/>
      <c r="I49" s="173"/>
      <c r="J49" s="173"/>
      <c r="K49" s="173"/>
      <c r="L49" s="173"/>
      <c r="M49" s="173"/>
      <c r="N49" s="173"/>
      <c r="O49" s="173"/>
      <c r="P49" s="175"/>
      <c r="Q49" s="87"/>
    </row>
    <row r="50" spans="1:17" ht="17.25" customHeight="1" x14ac:dyDescent="0.25"/>
    <row r="51" spans="1:17" ht="17.25" customHeight="1" x14ac:dyDescent="0.25"/>
    <row r="52" spans="1:17" ht="17.25" customHeight="1" x14ac:dyDescent="0.25"/>
    <row r="53" spans="1:17" ht="17.25" customHeight="1" x14ac:dyDescent="0.25"/>
    <row r="54" spans="1:17" ht="17.25" customHeight="1" x14ac:dyDescent="0.25"/>
    <row r="55" spans="1:17" ht="17.25" customHeight="1" x14ac:dyDescent="0.25"/>
    <row r="56" spans="1:17" ht="17.25" customHeight="1" x14ac:dyDescent="0.25"/>
    <row r="57" spans="1:17" ht="17.25" customHeight="1" x14ac:dyDescent="0.25"/>
    <row r="58" spans="1:17" ht="17.25" customHeight="1" x14ac:dyDescent="0.25"/>
  </sheetData>
  <sheetProtection password="CFCB" sheet="1" objects="1" scenarios="1" insertColumns="0" insertRows="0" insertHyperlinks="0" deleteColumns="0" deleteRows="0" selectLockedCells="1" sort="0" autoFilter="0" pivotTables="0"/>
  <protectedRanges>
    <protectedRange password="CFCB" sqref="B11:D27 E29 F11:M27 P11:P27 N11:N27 C6:E7 H6:I7 K6:M7 O34:O35 C38:F38 C38:F38" name="Диапазон1"/>
  </protectedRanges>
  <dataConsolidate/>
  <mergeCells count="19">
    <mergeCell ref="P9:P10"/>
    <mergeCell ref="B41:L41"/>
    <mergeCell ref="B42:L42"/>
    <mergeCell ref="B43:L43"/>
    <mergeCell ref="J9:J10"/>
    <mergeCell ref="H9:H10"/>
    <mergeCell ref="A29:D29"/>
    <mergeCell ref="K9:K10"/>
    <mergeCell ref="L9:M10"/>
    <mergeCell ref="O9:O10"/>
    <mergeCell ref="N9:N10"/>
    <mergeCell ref="I9:I10"/>
    <mergeCell ref="A1:G4"/>
    <mergeCell ref="B9:B10"/>
    <mergeCell ref="C9:C10"/>
    <mergeCell ref="D9:D10"/>
    <mergeCell ref="E9:E10"/>
    <mergeCell ref="G9:G10"/>
    <mergeCell ref="F9:F10"/>
  </mergeCells>
  <phoneticPr fontId="0" type="noConversion"/>
  <dataValidations count="5">
    <dataValidation type="list" allowBlank="1" showInputMessage="1" showErrorMessage="1" sqref="H11:H27">
      <formula1>Тип_отделки</formula1>
    </dataValidation>
    <dataValidation type="list" allowBlank="1" showInputMessage="1" showErrorMessage="1" sqref="I11:I27">
      <formula1>Глухой</formula1>
    </dataValidation>
    <dataValidation type="list" allowBlank="1" showInputMessage="1" showErrorMessage="1" sqref="G11:G27">
      <formula1>Коллекция</formula1>
    </dataValidation>
    <dataValidation type="list" allowBlank="1" showInputMessage="1" showErrorMessage="1" sqref="M11:M27">
      <formula1>Обкатные_фрезы</formula1>
    </dataValidation>
    <dataValidation type="list" allowBlank="1" showInputMessage="1" showErrorMessage="1" sqref="L11:L27">
      <formula1>Внутренние_фрезы</formula1>
    </dataValidation>
  </dataValidations>
  <pageMargins left="0.35433070866141736" right="0.35433070866141736" top="0.15748031496062992" bottom="0.19685039370078741" header="0.15748031496062992" footer="0.15748031496062992"/>
  <pageSetup scale="49" orientation="landscape" verticalDpi="300" r:id="rId1"/>
  <headerFooter alignWithMargins="0"/>
  <colBreaks count="1" manualBreakCount="1">
    <brk id="6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44"/>
  <sheetViews>
    <sheetView zoomScale="70" zoomScaleNormal="70" workbookViewId="0">
      <selection activeCell="B10" sqref="B10:E16"/>
    </sheetView>
  </sheetViews>
  <sheetFormatPr defaultRowHeight="12.75" x14ac:dyDescent="0.2"/>
  <cols>
    <col min="11" max="11" width="15.7109375" customWidth="1"/>
  </cols>
  <sheetData>
    <row r="1" spans="1:11" ht="19.5" thickBot="1" x14ac:dyDescent="0.35">
      <c r="B1" s="31" t="s">
        <v>74</v>
      </c>
      <c r="C1" s="241" t="str">
        <f>Заказ!C7</f>
        <v>_____________________________</v>
      </c>
      <c r="D1" s="241"/>
      <c r="E1" s="241"/>
      <c r="I1" s="31" t="s">
        <v>75</v>
      </c>
      <c r="J1" s="241"/>
      <c r="K1" s="241"/>
    </row>
    <row r="3" spans="1:11" ht="19.5" thickBot="1" x14ac:dyDescent="0.35">
      <c r="B3" s="31" t="s">
        <v>48</v>
      </c>
      <c r="C3" s="32"/>
      <c r="D3" s="32"/>
      <c r="E3" s="32"/>
      <c r="F3" s="33"/>
      <c r="J3" s="31" t="s">
        <v>76</v>
      </c>
      <c r="K3" s="34" t="str">
        <f>Заказ!H7</f>
        <v>_______________________</v>
      </c>
    </row>
    <row r="4" spans="1:11" ht="19.5" thickBot="1" x14ac:dyDescent="0.35">
      <c r="B4" s="31" t="s">
        <v>50</v>
      </c>
      <c r="C4" s="35" t="s">
        <v>77</v>
      </c>
      <c r="D4" s="35"/>
      <c r="E4" s="35"/>
      <c r="F4" s="33"/>
      <c r="J4" s="31" t="s">
        <v>78</v>
      </c>
      <c r="K4" s="36" t="e">
        <f>Заказ!#REF!</f>
        <v>#REF!</v>
      </c>
    </row>
    <row r="5" spans="1:11" ht="19.5" thickBot="1" x14ac:dyDescent="0.35">
      <c r="B5" s="31" t="s">
        <v>79</v>
      </c>
      <c r="C5" s="35" t="s">
        <v>80</v>
      </c>
      <c r="D5" s="35"/>
      <c r="E5" s="35"/>
      <c r="F5" s="33"/>
    </row>
    <row r="6" spans="1:11" ht="13.5" thickBot="1" x14ac:dyDescent="0.25"/>
    <row r="7" spans="1:11" ht="16.5" thickBot="1" x14ac:dyDescent="0.3">
      <c r="A7" s="37" t="s">
        <v>81</v>
      </c>
      <c r="B7" s="38"/>
      <c r="C7" s="39"/>
      <c r="D7" s="242"/>
      <c r="E7" s="242"/>
      <c r="F7" s="242"/>
      <c r="G7" s="242"/>
      <c r="H7" s="242"/>
      <c r="I7" s="242"/>
      <c r="J7" s="242"/>
      <c r="K7" s="242"/>
    </row>
    <row r="8" spans="1:11" ht="14.45" customHeight="1" thickTop="1" thickBot="1" x14ac:dyDescent="0.25">
      <c r="A8" s="243" t="s">
        <v>82</v>
      </c>
      <c r="B8" s="244" t="s">
        <v>83</v>
      </c>
      <c r="C8" s="244" t="s">
        <v>84</v>
      </c>
      <c r="D8" s="244" t="s">
        <v>0</v>
      </c>
      <c r="E8" s="244"/>
      <c r="F8" s="244" t="s">
        <v>85</v>
      </c>
      <c r="G8" s="244"/>
      <c r="H8" s="244" t="s">
        <v>2</v>
      </c>
      <c r="I8" s="244" t="s">
        <v>50</v>
      </c>
      <c r="J8" s="244" t="s">
        <v>86</v>
      </c>
      <c r="K8" s="245" t="s">
        <v>87</v>
      </c>
    </row>
    <row r="9" spans="1:11" ht="14.45" customHeight="1" thickTop="1" thickBot="1" x14ac:dyDescent="0.25">
      <c r="A9" s="243"/>
      <c r="B9" s="244"/>
      <c r="C9" s="244"/>
      <c r="D9" s="244"/>
      <c r="E9" s="244"/>
      <c r="F9" s="244"/>
      <c r="G9" s="244"/>
      <c r="H9" s="244"/>
      <c r="I9" s="244"/>
      <c r="J9" s="244"/>
      <c r="K9" s="245"/>
    </row>
    <row r="10" spans="1:11" ht="15.75" thickTop="1" thickBot="1" x14ac:dyDescent="0.25">
      <c r="A10" s="40">
        <v>1</v>
      </c>
      <c r="B10" s="73">
        <f>Заказ!B11</f>
        <v>0</v>
      </c>
      <c r="C10" s="72">
        <f>Заказ!C11</f>
        <v>0</v>
      </c>
      <c r="D10" s="240">
        <f>Заказ!D11</f>
        <v>0</v>
      </c>
      <c r="E10" s="240"/>
      <c r="F10" s="237">
        <f>Заказ!F11</f>
        <v>0</v>
      </c>
      <c r="G10" s="237"/>
      <c r="H10" s="42">
        <f>Заказ!J11</f>
        <v>0</v>
      </c>
      <c r="I10" s="43">
        <f>Заказ!H11</f>
        <v>0</v>
      </c>
      <c r="J10" s="44">
        <f t="shared" ref="J10:J28" si="0">((B10*C10)*D10)/1000000</f>
        <v>0</v>
      </c>
      <c r="K10" s="45"/>
    </row>
    <row r="11" spans="1:11" ht="15.75" thickTop="1" thickBot="1" x14ac:dyDescent="0.25">
      <c r="A11" s="40">
        <v>2</v>
      </c>
      <c r="B11" s="72"/>
      <c r="C11" s="72"/>
      <c r="D11" s="240"/>
      <c r="E11" s="240"/>
      <c r="F11" s="237"/>
      <c r="G11" s="237"/>
      <c r="H11" s="42"/>
      <c r="I11" s="43"/>
      <c r="J11" s="44">
        <f t="shared" si="0"/>
        <v>0</v>
      </c>
      <c r="K11" s="45"/>
    </row>
    <row r="12" spans="1:11" ht="15.75" thickTop="1" thickBot="1" x14ac:dyDescent="0.25">
      <c r="A12" s="40">
        <v>3</v>
      </c>
      <c r="B12" s="72"/>
      <c r="C12" s="72"/>
      <c r="D12" s="240"/>
      <c r="E12" s="240"/>
      <c r="F12" s="237"/>
      <c r="G12" s="237"/>
      <c r="H12" s="42"/>
      <c r="I12" s="43"/>
      <c r="J12" s="44">
        <f t="shared" si="0"/>
        <v>0</v>
      </c>
      <c r="K12" s="45"/>
    </row>
    <row r="13" spans="1:11" ht="15.75" thickTop="1" thickBot="1" x14ac:dyDescent="0.25">
      <c r="A13" s="40">
        <v>4</v>
      </c>
      <c r="B13" s="72"/>
      <c r="C13" s="72"/>
      <c r="D13" s="240"/>
      <c r="E13" s="240"/>
      <c r="F13" s="237"/>
      <c r="G13" s="237"/>
      <c r="H13" s="42"/>
      <c r="I13" s="43"/>
      <c r="J13" s="44">
        <f t="shared" si="0"/>
        <v>0</v>
      </c>
      <c r="K13" s="45"/>
    </row>
    <row r="14" spans="1:11" ht="15.75" thickTop="1" thickBot="1" x14ac:dyDescent="0.25">
      <c r="A14" s="40">
        <v>5</v>
      </c>
      <c r="B14" s="72"/>
      <c r="C14" s="72"/>
      <c r="D14" s="240"/>
      <c r="E14" s="240"/>
      <c r="F14" s="237"/>
      <c r="G14" s="237"/>
      <c r="H14" s="42"/>
      <c r="I14" s="43"/>
      <c r="J14" s="44">
        <f t="shared" si="0"/>
        <v>0</v>
      </c>
      <c r="K14" s="45"/>
    </row>
    <row r="15" spans="1:11" ht="15.75" thickTop="1" thickBot="1" x14ac:dyDescent="0.25">
      <c r="A15" s="40">
        <v>6</v>
      </c>
      <c r="B15" s="72"/>
      <c r="C15" s="72"/>
      <c r="D15" s="240"/>
      <c r="E15" s="240"/>
      <c r="F15" s="237"/>
      <c r="G15" s="237"/>
      <c r="H15" s="42"/>
      <c r="I15" s="43"/>
      <c r="J15" s="44">
        <f t="shared" si="0"/>
        <v>0</v>
      </c>
      <c r="K15" s="45"/>
    </row>
    <row r="16" spans="1:11" ht="15.75" thickTop="1" thickBot="1" x14ac:dyDescent="0.25">
      <c r="A16" s="40">
        <v>7</v>
      </c>
      <c r="B16" s="72"/>
      <c r="C16" s="72"/>
      <c r="D16" s="240"/>
      <c r="E16" s="240"/>
      <c r="F16" s="237"/>
      <c r="G16" s="237"/>
      <c r="H16" s="43"/>
      <c r="I16" s="43"/>
      <c r="J16" s="44">
        <f t="shared" si="0"/>
        <v>0</v>
      </c>
      <c r="K16" s="45"/>
    </row>
    <row r="17" spans="1:11" ht="15.75" thickTop="1" thickBot="1" x14ac:dyDescent="0.25">
      <c r="A17" s="40">
        <v>8</v>
      </c>
      <c r="B17" s="72"/>
      <c r="C17" s="72"/>
      <c r="D17" s="240"/>
      <c r="E17" s="240"/>
      <c r="F17" s="237"/>
      <c r="G17" s="237"/>
      <c r="H17" s="43"/>
      <c r="I17" s="43"/>
      <c r="J17" s="44">
        <f>((B17*C17)*D17)/1000000</f>
        <v>0</v>
      </c>
      <c r="K17" s="45"/>
    </row>
    <row r="18" spans="1:11" ht="15.75" thickTop="1" thickBot="1" x14ac:dyDescent="0.25">
      <c r="A18" s="40">
        <v>9</v>
      </c>
      <c r="B18" s="72"/>
      <c r="C18" s="72"/>
      <c r="D18" s="240"/>
      <c r="E18" s="240"/>
      <c r="F18" s="237"/>
      <c r="G18" s="237"/>
      <c r="H18" s="43"/>
      <c r="I18" s="43"/>
      <c r="J18" s="44">
        <f t="shared" si="0"/>
        <v>0</v>
      </c>
      <c r="K18" s="45"/>
    </row>
    <row r="19" spans="1:11" ht="15.75" thickTop="1" thickBot="1" x14ac:dyDescent="0.25">
      <c r="A19" s="40">
        <v>10</v>
      </c>
      <c r="B19" s="72"/>
      <c r="C19" s="72"/>
      <c r="D19" s="240"/>
      <c r="E19" s="240"/>
      <c r="F19" s="237"/>
      <c r="G19" s="237"/>
      <c r="H19" s="43"/>
      <c r="I19" s="43"/>
      <c r="J19" s="44">
        <f t="shared" si="0"/>
        <v>0</v>
      </c>
      <c r="K19" s="45"/>
    </row>
    <row r="20" spans="1:11" ht="15.75" thickTop="1" thickBot="1" x14ac:dyDescent="0.25">
      <c r="A20" s="40">
        <v>11</v>
      </c>
      <c r="B20" s="72"/>
      <c r="C20" s="72"/>
      <c r="D20" s="240"/>
      <c r="E20" s="240"/>
      <c r="F20" s="237"/>
      <c r="G20" s="237"/>
      <c r="H20" s="43"/>
      <c r="I20" s="43"/>
      <c r="J20" s="44">
        <f t="shared" si="0"/>
        <v>0</v>
      </c>
      <c r="K20" s="45"/>
    </row>
    <row r="21" spans="1:11" ht="15.75" thickTop="1" thickBot="1" x14ac:dyDescent="0.25">
      <c r="A21" s="40">
        <v>12</v>
      </c>
      <c r="B21" s="72"/>
      <c r="C21" s="72"/>
      <c r="D21" s="240"/>
      <c r="E21" s="240"/>
      <c r="F21" s="237"/>
      <c r="G21" s="237"/>
      <c r="H21" s="43"/>
      <c r="I21" s="43"/>
      <c r="J21" s="44">
        <f t="shared" si="0"/>
        <v>0</v>
      </c>
      <c r="K21" s="46"/>
    </row>
    <row r="22" spans="1:11" ht="15.75" thickTop="1" thickBot="1" x14ac:dyDescent="0.25">
      <c r="A22" s="40">
        <v>13</v>
      </c>
      <c r="B22" s="72"/>
      <c r="C22" s="72"/>
      <c r="D22" s="240"/>
      <c r="E22" s="240"/>
      <c r="F22" s="237"/>
      <c r="G22" s="237"/>
      <c r="H22" s="43"/>
      <c r="I22" s="43"/>
      <c r="J22" s="44">
        <f>((B22*C22)*D22)/1000000</f>
        <v>0</v>
      </c>
      <c r="K22" s="46"/>
    </row>
    <row r="23" spans="1:11" ht="15.75" thickTop="1" thickBot="1" x14ac:dyDescent="0.25">
      <c r="A23" s="40">
        <v>14</v>
      </c>
      <c r="B23" s="72"/>
      <c r="C23" s="72"/>
      <c r="D23" s="240"/>
      <c r="E23" s="240"/>
      <c r="F23" s="237"/>
      <c r="G23" s="237"/>
      <c r="H23" s="43"/>
      <c r="I23" s="43"/>
      <c r="J23" s="44">
        <f t="shared" si="0"/>
        <v>0</v>
      </c>
      <c r="K23" s="45"/>
    </row>
    <row r="24" spans="1:11" ht="15.75" thickTop="1" thickBot="1" x14ac:dyDescent="0.25">
      <c r="A24" s="40">
        <v>15</v>
      </c>
      <c r="B24" s="72"/>
      <c r="C24" s="72"/>
      <c r="D24" s="240"/>
      <c r="E24" s="240"/>
      <c r="F24" s="237"/>
      <c r="G24" s="237"/>
      <c r="H24" s="43"/>
      <c r="I24" s="43"/>
      <c r="J24" s="44">
        <f t="shared" si="0"/>
        <v>0</v>
      </c>
      <c r="K24" s="45"/>
    </row>
    <row r="25" spans="1:11" ht="15.75" thickTop="1" thickBot="1" x14ac:dyDescent="0.25">
      <c r="A25" s="40">
        <v>16</v>
      </c>
      <c r="B25" s="72"/>
      <c r="C25" s="72"/>
      <c r="D25" s="240"/>
      <c r="E25" s="240"/>
      <c r="F25" s="237"/>
      <c r="G25" s="237"/>
      <c r="H25" s="43"/>
      <c r="I25" s="43"/>
      <c r="J25" s="44">
        <f t="shared" si="0"/>
        <v>0</v>
      </c>
      <c r="K25" s="45"/>
    </row>
    <row r="26" spans="1:11" ht="15.75" thickTop="1" thickBot="1" x14ac:dyDescent="0.25">
      <c r="A26" s="40">
        <v>17</v>
      </c>
      <c r="B26" s="72"/>
      <c r="C26" s="72"/>
      <c r="D26" s="240"/>
      <c r="E26" s="240"/>
      <c r="F26" s="237"/>
      <c r="G26" s="237"/>
      <c r="H26" s="43"/>
      <c r="I26" s="43"/>
      <c r="J26" s="44">
        <f t="shared" si="0"/>
        <v>0</v>
      </c>
      <c r="K26" s="45"/>
    </row>
    <row r="27" spans="1:11" ht="15.75" thickTop="1" thickBot="1" x14ac:dyDescent="0.25">
      <c r="A27" s="40">
        <v>18</v>
      </c>
      <c r="B27" s="72"/>
      <c r="C27" s="72"/>
      <c r="D27" s="240"/>
      <c r="E27" s="240"/>
      <c r="F27" s="237"/>
      <c r="G27" s="237"/>
      <c r="H27" s="43"/>
      <c r="I27" s="43"/>
      <c r="J27" s="44">
        <f t="shared" si="0"/>
        <v>0</v>
      </c>
      <c r="K27" s="45"/>
    </row>
    <row r="28" spans="1:11" ht="15.75" thickTop="1" thickBot="1" x14ac:dyDescent="0.25">
      <c r="A28" s="40"/>
      <c r="B28" s="41"/>
      <c r="C28" s="41"/>
      <c r="D28" s="236"/>
      <c r="E28" s="236"/>
      <c r="F28" s="237"/>
      <c r="G28" s="237"/>
      <c r="H28" s="43"/>
      <c r="I28" s="43"/>
      <c r="J28" s="44">
        <f t="shared" si="0"/>
        <v>0</v>
      </c>
      <c r="K28" s="45"/>
    </row>
    <row r="29" spans="1:11" ht="17.25" thickTop="1" thickBot="1" x14ac:dyDescent="0.3">
      <c r="A29" s="47"/>
      <c r="B29" s="238" t="s">
        <v>88</v>
      </c>
      <c r="C29" s="238"/>
      <c r="D29" s="238">
        <f>SUM(D10:D28)</f>
        <v>0</v>
      </c>
      <c r="E29" s="238"/>
      <c r="F29" s="239"/>
      <c r="G29" s="239"/>
      <c r="H29" s="239"/>
      <c r="I29" s="239"/>
      <c r="J29" s="48">
        <f>SUM(J10:J28)</f>
        <v>0</v>
      </c>
      <c r="K29" s="49"/>
    </row>
    <row r="30" spans="1:11" ht="14.25" thickTop="1" thickBot="1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2"/>
    </row>
    <row r="31" spans="1:11" x14ac:dyDescent="0.2">
      <c r="A31" s="233" t="s">
        <v>89</v>
      </c>
      <c r="B31" s="234"/>
      <c r="C31" s="234" t="s">
        <v>90</v>
      </c>
      <c r="D31" s="234"/>
      <c r="E31" s="53"/>
      <c r="F31" s="234" t="s">
        <v>91</v>
      </c>
      <c r="G31" s="234"/>
      <c r="H31" s="234" t="s">
        <v>92</v>
      </c>
      <c r="I31" s="234"/>
      <c r="J31" s="235"/>
      <c r="K31" s="54"/>
    </row>
    <row r="32" spans="1:11" x14ac:dyDescent="0.2">
      <c r="A32" s="227" t="s">
        <v>48</v>
      </c>
      <c r="B32" s="228"/>
      <c r="C32" s="229"/>
      <c r="D32" s="229"/>
      <c r="E32" s="55"/>
      <c r="F32" s="229"/>
      <c r="G32" s="229"/>
      <c r="H32" s="229"/>
      <c r="I32" s="229"/>
      <c r="J32" s="230"/>
      <c r="K32" s="54"/>
    </row>
    <row r="33" spans="1:11" x14ac:dyDescent="0.2">
      <c r="A33" s="227" t="s">
        <v>93</v>
      </c>
      <c r="B33" s="228"/>
      <c r="C33" s="229"/>
      <c r="D33" s="229"/>
      <c r="E33" s="55"/>
      <c r="F33" s="229"/>
      <c r="G33" s="229"/>
      <c r="H33" s="229"/>
      <c r="I33" s="229"/>
      <c r="J33" s="230"/>
      <c r="K33" s="54"/>
    </row>
    <row r="34" spans="1:11" x14ac:dyDescent="0.2">
      <c r="A34" s="231" t="s">
        <v>94</v>
      </c>
      <c r="B34" s="232"/>
      <c r="C34" s="229"/>
      <c r="D34" s="229"/>
      <c r="E34" s="55"/>
      <c r="F34" s="229"/>
      <c r="G34" s="229"/>
      <c r="H34" s="229"/>
      <c r="I34" s="229"/>
      <c r="J34" s="230"/>
      <c r="K34" s="54"/>
    </row>
    <row r="35" spans="1:11" ht="13.5" thickBot="1" x14ac:dyDescent="0.25">
      <c r="A35" s="221" t="s">
        <v>95</v>
      </c>
      <c r="B35" s="222"/>
      <c r="C35" s="223"/>
      <c r="D35" s="223"/>
      <c r="E35" s="56"/>
      <c r="F35" s="223"/>
      <c r="G35" s="223"/>
      <c r="H35" s="223"/>
      <c r="I35" s="223"/>
      <c r="J35" s="224"/>
      <c r="K35" s="54"/>
    </row>
    <row r="36" spans="1:11" x14ac:dyDescent="0.2">
      <c r="A36" s="23"/>
      <c r="B36" s="57"/>
      <c r="C36" s="57"/>
      <c r="D36" s="57"/>
      <c r="E36" s="57"/>
      <c r="F36" s="57"/>
      <c r="G36" s="57"/>
      <c r="H36" s="57"/>
      <c r="I36" s="57"/>
      <c r="J36" s="57"/>
      <c r="K36" s="58"/>
    </row>
    <row r="37" spans="1:11" ht="15.75" thickBot="1" x14ac:dyDescent="0.3">
      <c r="A37" s="216" t="s">
        <v>96</v>
      </c>
      <c r="B37" s="217"/>
      <c r="C37" s="217"/>
      <c r="D37" s="225" t="s">
        <v>97</v>
      </c>
      <c r="E37" s="225"/>
      <c r="F37" s="225"/>
      <c r="G37" s="225"/>
      <c r="H37" s="225"/>
      <c r="I37" s="226" t="s">
        <v>98</v>
      </c>
      <c r="J37" s="226"/>
      <c r="K37" s="59"/>
    </row>
    <row r="38" spans="1:11" ht="15" thickBot="1" x14ac:dyDescent="0.25">
      <c r="A38" s="213"/>
      <c r="B38" s="214"/>
      <c r="C38" s="214"/>
      <c r="D38" s="215"/>
      <c r="E38" s="215"/>
      <c r="F38" s="60"/>
      <c r="G38" s="61"/>
      <c r="H38" s="62"/>
      <c r="I38" s="60"/>
      <c r="J38" s="61"/>
      <c r="K38" s="63"/>
    </row>
    <row r="39" spans="1:11" ht="14.25" x14ac:dyDescent="0.2">
      <c r="A39" s="64"/>
      <c r="B39" s="65"/>
      <c r="C39" s="65"/>
      <c r="D39" s="66"/>
      <c r="E39" s="66"/>
      <c r="F39" s="67"/>
      <c r="G39" s="67"/>
      <c r="H39" s="67"/>
      <c r="I39" s="67"/>
      <c r="J39" s="67"/>
      <c r="K39" s="68"/>
    </row>
    <row r="40" spans="1:11" ht="15" thickBot="1" x14ac:dyDescent="0.25">
      <c r="A40" s="216"/>
      <c r="B40" s="217"/>
      <c r="C40" s="217"/>
      <c r="D40" s="217"/>
      <c r="E40" s="217"/>
      <c r="F40" s="217"/>
      <c r="G40" s="217"/>
      <c r="H40" s="217"/>
      <c r="I40" s="218"/>
      <c r="J40" s="218"/>
      <c r="K40" s="219"/>
    </row>
    <row r="41" spans="1:11" ht="14.25" x14ac:dyDescent="0.2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69"/>
    </row>
    <row r="42" spans="1:11" ht="14.25" x14ac:dyDescent="0.2">
      <c r="A42" s="66"/>
      <c r="B42" s="220"/>
      <c r="C42" s="220"/>
      <c r="D42" s="220"/>
      <c r="E42" s="220"/>
      <c r="F42" s="220"/>
      <c r="G42" s="220"/>
      <c r="H42" s="220"/>
      <c r="I42" s="220"/>
      <c r="J42" s="220"/>
      <c r="K42" s="220"/>
    </row>
    <row r="43" spans="1:11" ht="14.25" x14ac:dyDescent="0.2">
      <c r="A43" s="67"/>
      <c r="B43" s="220"/>
      <c r="C43" s="220"/>
      <c r="D43" s="220"/>
      <c r="E43" s="220"/>
      <c r="F43" s="220"/>
      <c r="G43" s="220"/>
      <c r="H43" s="220"/>
      <c r="I43" s="220"/>
      <c r="J43" s="71"/>
      <c r="K43" s="71"/>
    </row>
    <row r="44" spans="1:11" ht="14.25" x14ac:dyDescent="0.2">
      <c r="A44" s="67"/>
      <c r="B44" s="67"/>
      <c r="C44" s="67"/>
      <c r="D44" s="67"/>
      <c r="E44" s="67"/>
      <c r="F44" s="67"/>
      <c r="G44" s="67"/>
      <c r="H44" s="67"/>
      <c r="I44" s="67"/>
      <c r="J44" s="212" t="s">
        <v>99</v>
      </c>
      <c r="K44" s="212"/>
    </row>
  </sheetData>
  <mergeCells count="83">
    <mergeCell ref="C1:E1"/>
    <mergeCell ref="J1:K1"/>
    <mergeCell ref="D7:K7"/>
    <mergeCell ref="A8:A9"/>
    <mergeCell ref="B8:B9"/>
    <mergeCell ref="C8:C9"/>
    <mergeCell ref="D8:E9"/>
    <mergeCell ref="F8:G9"/>
    <mergeCell ref="H8:H9"/>
    <mergeCell ref="I8:I9"/>
    <mergeCell ref="J8:J9"/>
    <mergeCell ref="K8:K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B29:C29"/>
    <mergeCell ref="D29:E29"/>
    <mergeCell ref="F29:I29"/>
    <mergeCell ref="A31:B31"/>
    <mergeCell ref="C31:D31"/>
    <mergeCell ref="F31:G31"/>
    <mergeCell ref="H31:J31"/>
    <mergeCell ref="A32:B32"/>
    <mergeCell ref="C32:D32"/>
    <mergeCell ref="F32:G32"/>
    <mergeCell ref="H32:J32"/>
    <mergeCell ref="A33:B33"/>
    <mergeCell ref="C33:D33"/>
    <mergeCell ref="F33:G33"/>
    <mergeCell ref="H33:J33"/>
    <mergeCell ref="A34:B34"/>
    <mergeCell ref="C34:D34"/>
    <mergeCell ref="F34:G34"/>
    <mergeCell ref="H34:J34"/>
    <mergeCell ref="A35:B35"/>
    <mergeCell ref="C35:D35"/>
    <mergeCell ref="F35:G35"/>
    <mergeCell ref="H35:J35"/>
    <mergeCell ref="A37:C37"/>
    <mergeCell ref="D37:H37"/>
    <mergeCell ref="I37:J37"/>
    <mergeCell ref="J44:K44"/>
    <mergeCell ref="A38:C38"/>
    <mergeCell ref="D38:E38"/>
    <mergeCell ref="A40:H40"/>
    <mergeCell ref="I40:K40"/>
    <mergeCell ref="B42:K42"/>
    <mergeCell ref="B43:I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49"/>
  <sheetViews>
    <sheetView zoomScale="55" zoomScaleNormal="55" workbookViewId="0">
      <selection sqref="A1:IV65536"/>
    </sheetView>
  </sheetViews>
  <sheetFormatPr defaultRowHeight="12.75" x14ac:dyDescent="0.2"/>
  <cols>
    <col min="1" max="1" width="84.7109375" bestFit="1" customWidth="1"/>
    <col min="2" max="2" width="21.28515625" bestFit="1" customWidth="1"/>
    <col min="3" max="13" width="8.28515625" customWidth="1"/>
  </cols>
  <sheetData>
    <row r="1" spans="1:18" ht="13.5" thickBot="1" x14ac:dyDescent="0.25">
      <c r="A1">
        <v>16</v>
      </c>
    </row>
    <row r="2" spans="1:18" ht="13.5" thickBot="1" x14ac:dyDescent="0.25">
      <c r="A2" s="21" t="s">
        <v>48</v>
      </c>
      <c r="B2" s="21"/>
      <c r="C2" s="246" t="s">
        <v>41</v>
      </c>
      <c r="D2" s="247"/>
      <c r="E2" s="247"/>
      <c r="F2" s="247"/>
      <c r="G2" s="248"/>
      <c r="Q2" t="s">
        <v>115</v>
      </c>
      <c r="R2" t="s">
        <v>106</v>
      </c>
    </row>
    <row r="3" spans="1:18" ht="13.5" thickBot="1" x14ac:dyDescent="0.25">
      <c r="A3" s="13" t="s">
        <v>47</v>
      </c>
      <c r="B3" s="13"/>
      <c r="C3" s="17">
        <v>500</v>
      </c>
      <c r="D3" s="18">
        <v>100</v>
      </c>
      <c r="E3" s="18">
        <v>50</v>
      </c>
      <c r="F3" s="19">
        <v>5</v>
      </c>
      <c r="G3" s="20">
        <v>0</v>
      </c>
      <c r="Q3" t="s">
        <v>116</v>
      </c>
      <c r="R3" t="s">
        <v>107</v>
      </c>
    </row>
    <row r="4" spans="1:18" ht="13.5" thickBot="1" x14ac:dyDescent="0.25">
      <c r="A4" s="14" t="s">
        <v>46</v>
      </c>
      <c r="B4" s="22"/>
      <c r="C4" s="1" t="s">
        <v>35</v>
      </c>
      <c r="D4" s="2" t="s">
        <v>36</v>
      </c>
      <c r="E4" s="2" t="s">
        <v>37</v>
      </c>
      <c r="F4" s="2" t="s">
        <v>26</v>
      </c>
      <c r="G4" s="3" t="s">
        <v>27</v>
      </c>
      <c r="Q4" t="s">
        <v>117</v>
      </c>
      <c r="R4" t="s">
        <v>108</v>
      </c>
    </row>
    <row r="5" spans="1:18" x14ac:dyDescent="0.2">
      <c r="A5" s="15" t="s">
        <v>28</v>
      </c>
      <c r="B5" s="23" t="s">
        <v>66</v>
      </c>
      <c r="C5" s="4"/>
      <c r="D5" s="5"/>
      <c r="E5" s="5"/>
      <c r="F5" s="5">
        <v>1500</v>
      </c>
      <c r="G5" s="6">
        <v>1800</v>
      </c>
      <c r="Q5" t="s">
        <v>118</v>
      </c>
      <c r="R5" t="s">
        <v>109</v>
      </c>
    </row>
    <row r="6" spans="1:18" x14ac:dyDescent="0.2">
      <c r="A6" s="15" t="s">
        <v>29</v>
      </c>
      <c r="B6" s="23" t="s">
        <v>55</v>
      </c>
      <c r="C6" s="7"/>
      <c r="D6" s="8"/>
      <c r="E6" s="8"/>
      <c r="F6" s="8">
        <v>1700</v>
      </c>
      <c r="G6" s="9">
        <v>2000</v>
      </c>
      <c r="Q6" t="s">
        <v>119</v>
      </c>
      <c r="R6" t="s">
        <v>110</v>
      </c>
    </row>
    <row r="7" spans="1:18" x14ac:dyDescent="0.2">
      <c r="A7" s="15" t="s">
        <v>30</v>
      </c>
      <c r="B7" s="23" t="s">
        <v>56</v>
      </c>
      <c r="C7" s="7"/>
      <c r="D7" s="8"/>
      <c r="E7" s="8"/>
      <c r="F7" s="8">
        <v>1900</v>
      </c>
      <c r="G7" s="9">
        <v>2200</v>
      </c>
      <c r="Q7" t="s">
        <v>120</v>
      </c>
      <c r="R7" t="s">
        <v>111</v>
      </c>
    </row>
    <row r="8" spans="1:18" x14ac:dyDescent="0.2">
      <c r="A8" s="15" t="s">
        <v>31</v>
      </c>
      <c r="B8" s="23" t="s">
        <v>51</v>
      </c>
      <c r="C8" s="7"/>
      <c r="D8" s="8"/>
      <c r="E8" s="8"/>
      <c r="F8" s="8">
        <v>2600</v>
      </c>
      <c r="G8" s="9">
        <v>3000</v>
      </c>
      <c r="R8" t="s">
        <v>112</v>
      </c>
    </row>
    <row r="9" spans="1:18" x14ac:dyDescent="0.2">
      <c r="A9" s="15" t="s">
        <v>32</v>
      </c>
      <c r="B9" s="23" t="s">
        <v>52</v>
      </c>
      <c r="C9" s="7"/>
      <c r="D9" s="8"/>
      <c r="E9" s="8"/>
      <c r="F9" s="8">
        <v>2700</v>
      </c>
      <c r="G9" s="9">
        <v>3100</v>
      </c>
      <c r="R9" t="s">
        <v>113</v>
      </c>
    </row>
    <row r="10" spans="1:18" x14ac:dyDescent="0.2">
      <c r="A10" s="15" t="s">
        <v>43</v>
      </c>
      <c r="B10" s="23" t="s">
        <v>54</v>
      </c>
      <c r="C10" s="7"/>
      <c r="D10" s="8"/>
      <c r="E10" s="8"/>
      <c r="F10" s="8">
        <v>2700</v>
      </c>
      <c r="G10" s="9">
        <v>3100</v>
      </c>
      <c r="R10" t="s">
        <v>114</v>
      </c>
    </row>
    <row r="11" spans="1:18" x14ac:dyDescent="0.2">
      <c r="A11" s="15" t="s">
        <v>44</v>
      </c>
      <c r="B11" s="23" t="s">
        <v>53</v>
      </c>
      <c r="C11" s="7"/>
      <c r="D11" s="8"/>
      <c r="E11" s="8"/>
      <c r="F11" s="8">
        <v>2700</v>
      </c>
      <c r="G11" s="9">
        <v>3100</v>
      </c>
    </row>
    <row r="12" spans="1:18" x14ac:dyDescent="0.2">
      <c r="A12" s="15" t="s">
        <v>33</v>
      </c>
      <c r="B12" s="23" t="s">
        <v>57</v>
      </c>
      <c r="C12" s="7"/>
      <c r="D12" s="8"/>
      <c r="E12" s="8"/>
      <c r="F12" s="8">
        <v>3500</v>
      </c>
      <c r="G12" s="9">
        <v>4000</v>
      </c>
    </row>
    <row r="13" spans="1:18" x14ac:dyDescent="0.2">
      <c r="A13" s="15" t="s">
        <v>34</v>
      </c>
      <c r="B13" s="23" t="s">
        <v>58</v>
      </c>
      <c r="C13" s="7"/>
      <c r="D13" s="8"/>
      <c r="E13" s="8"/>
      <c r="F13" s="8">
        <v>4100</v>
      </c>
      <c r="G13" s="9">
        <v>4600</v>
      </c>
    </row>
    <row r="14" spans="1:18" ht="13.5" thickBot="1" x14ac:dyDescent="0.25">
      <c r="A14" s="16" t="s">
        <v>45</v>
      </c>
      <c r="B14" s="24" t="s">
        <v>59</v>
      </c>
      <c r="C14" s="10"/>
      <c r="D14" s="11"/>
      <c r="E14" s="11"/>
      <c r="F14" s="11">
        <v>4100</v>
      </c>
      <c r="G14" s="12">
        <v>4600</v>
      </c>
    </row>
    <row r="15" spans="1:18" ht="13.5" thickBot="1" x14ac:dyDescent="0.25">
      <c r="C15" s="25"/>
      <c r="D15" s="25"/>
      <c r="E15" s="25"/>
      <c r="F15" s="25"/>
    </row>
    <row r="16" spans="1:18" ht="13.5" thickBot="1" x14ac:dyDescent="0.25">
      <c r="C16" s="246" t="s">
        <v>40</v>
      </c>
      <c r="D16" s="247"/>
      <c r="E16" s="247"/>
      <c r="F16" s="247"/>
      <c r="G16" s="248"/>
    </row>
    <row r="17" spans="1:7" ht="13.5" thickBot="1" x14ac:dyDescent="0.25">
      <c r="C17" s="17">
        <v>500</v>
      </c>
      <c r="D17" s="18">
        <v>100</v>
      </c>
      <c r="E17" s="18">
        <v>50</v>
      </c>
      <c r="F17" s="19">
        <v>5</v>
      </c>
      <c r="G17" s="20">
        <v>0</v>
      </c>
    </row>
    <row r="18" spans="1:7" ht="13.5" thickBot="1" x14ac:dyDescent="0.25">
      <c r="A18" s="14" t="s">
        <v>46</v>
      </c>
      <c r="B18" s="22"/>
      <c r="C18" s="1" t="s">
        <v>35</v>
      </c>
      <c r="D18" s="2" t="s">
        <v>36</v>
      </c>
      <c r="E18" s="2" t="s">
        <v>37</v>
      </c>
      <c r="F18" s="2" t="s">
        <v>26</v>
      </c>
      <c r="G18" s="3" t="s">
        <v>27</v>
      </c>
    </row>
    <row r="19" spans="1:7" x14ac:dyDescent="0.2">
      <c r="A19" s="15" t="s">
        <v>28</v>
      </c>
      <c r="B19" s="23" t="s">
        <v>66</v>
      </c>
      <c r="C19" s="4"/>
      <c r="D19" s="5"/>
      <c r="E19" s="5"/>
      <c r="F19" s="5">
        <v>1600</v>
      </c>
      <c r="G19" s="6">
        <v>1900</v>
      </c>
    </row>
    <row r="20" spans="1:7" x14ac:dyDescent="0.2">
      <c r="A20" s="15" t="s">
        <v>29</v>
      </c>
      <c r="B20" s="23" t="s">
        <v>55</v>
      </c>
      <c r="C20" s="7"/>
      <c r="D20" s="8"/>
      <c r="E20" s="8"/>
      <c r="F20" s="8">
        <v>1800</v>
      </c>
      <c r="G20" s="9">
        <v>2100</v>
      </c>
    </row>
    <row r="21" spans="1:7" x14ac:dyDescent="0.2">
      <c r="A21" s="15" t="s">
        <v>30</v>
      </c>
      <c r="B21" s="23" t="s">
        <v>56</v>
      </c>
      <c r="C21" s="7"/>
      <c r="D21" s="8"/>
      <c r="E21" s="8"/>
      <c r="F21" s="8">
        <v>1900</v>
      </c>
      <c r="G21" s="9">
        <v>2200</v>
      </c>
    </row>
    <row r="22" spans="1:7" x14ac:dyDescent="0.2">
      <c r="A22" s="15" t="s">
        <v>31</v>
      </c>
      <c r="B22" s="23" t="s">
        <v>51</v>
      </c>
      <c r="C22" s="7"/>
      <c r="D22" s="8"/>
      <c r="E22" s="8"/>
      <c r="F22" s="8">
        <v>2700</v>
      </c>
      <c r="G22" s="9">
        <v>3100</v>
      </c>
    </row>
    <row r="23" spans="1:7" x14ac:dyDescent="0.2">
      <c r="A23" s="15" t="s">
        <v>32</v>
      </c>
      <c r="B23" s="23" t="s">
        <v>52</v>
      </c>
      <c r="C23" s="7"/>
      <c r="D23" s="8"/>
      <c r="E23" s="8"/>
      <c r="F23" s="8">
        <v>2700</v>
      </c>
      <c r="G23" s="9">
        <v>3100</v>
      </c>
    </row>
    <row r="24" spans="1:7" x14ac:dyDescent="0.2">
      <c r="A24" s="15" t="s">
        <v>43</v>
      </c>
      <c r="B24" s="23" t="s">
        <v>54</v>
      </c>
      <c r="C24" s="7"/>
      <c r="D24" s="8"/>
      <c r="E24" s="8"/>
      <c r="F24" s="8">
        <v>2600</v>
      </c>
      <c r="G24" s="9">
        <v>3000</v>
      </c>
    </row>
    <row r="25" spans="1:7" x14ac:dyDescent="0.2">
      <c r="A25" s="15" t="s">
        <v>44</v>
      </c>
      <c r="B25" s="23" t="s">
        <v>53</v>
      </c>
      <c r="C25" s="7"/>
      <c r="D25" s="8"/>
      <c r="E25" s="8"/>
      <c r="F25" s="8">
        <v>2700</v>
      </c>
      <c r="G25" s="9">
        <v>3100</v>
      </c>
    </row>
    <row r="26" spans="1:7" x14ac:dyDescent="0.2">
      <c r="A26" s="15" t="s">
        <v>33</v>
      </c>
      <c r="B26" s="23" t="s">
        <v>57</v>
      </c>
      <c r="C26" s="7"/>
      <c r="D26" s="8"/>
      <c r="E26" s="8"/>
      <c r="F26" s="8">
        <v>3500</v>
      </c>
      <c r="G26" s="9">
        <v>4000</v>
      </c>
    </row>
    <row r="27" spans="1:7" x14ac:dyDescent="0.2">
      <c r="A27" s="15" t="s">
        <v>34</v>
      </c>
      <c r="B27" s="23" t="s">
        <v>58</v>
      </c>
      <c r="C27" s="7"/>
      <c r="D27" s="8"/>
      <c r="E27" s="8"/>
      <c r="F27" s="8">
        <v>4100</v>
      </c>
      <c r="G27" s="9">
        <v>4600</v>
      </c>
    </row>
    <row r="28" spans="1:7" ht="13.5" thickBot="1" x14ac:dyDescent="0.25">
      <c r="A28" s="16" t="s">
        <v>45</v>
      </c>
      <c r="B28" s="24" t="s">
        <v>59</v>
      </c>
      <c r="C28" s="10"/>
      <c r="D28" s="11"/>
      <c r="E28" s="11"/>
      <c r="F28" s="11">
        <v>4100</v>
      </c>
      <c r="G28" s="12">
        <v>4600</v>
      </c>
    </row>
    <row r="29" spans="1:7" ht="13.5" thickBot="1" x14ac:dyDescent="0.25"/>
    <row r="30" spans="1:7" ht="13.5" thickBot="1" x14ac:dyDescent="0.25">
      <c r="C30" s="246" t="s">
        <v>42</v>
      </c>
      <c r="D30" s="247"/>
      <c r="E30" s="247"/>
      <c r="F30" s="247"/>
      <c r="G30" s="249"/>
    </row>
    <row r="31" spans="1:7" ht="13.5" thickBot="1" x14ac:dyDescent="0.25">
      <c r="C31" s="17">
        <v>500</v>
      </c>
      <c r="D31" s="18">
        <v>100</v>
      </c>
      <c r="E31" s="18">
        <v>50</v>
      </c>
      <c r="F31" s="19">
        <v>5</v>
      </c>
      <c r="G31" s="20">
        <v>0</v>
      </c>
    </row>
    <row r="32" spans="1:7" ht="13.5" thickBot="1" x14ac:dyDescent="0.25">
      <c r="A32" s="14" t="s">
        <v>46</v>
      </c>
      <c r="B32" s="22"/>
      <c r="C32" s="1" t="s">
        <v>35</v>
      </c>
      <c r="D32" s="2" t="s">
        <v>36</v>
      </c>
      <c r="E32" s="2" t="s">
        <v>37</v>
      </c>
      <c r="F32" s="2" t="s">
        <v>26</v>
      </c>
      <c r="G32" s="3" t="s">
        <v>27</v>
      </c>
    </row>
    <row r="33" spans="1:7" x14ac:dyDescent="0.2">
      <c r="A33" s="15" t="s">
        <v>28</v>
      </c>
      <c r="B33" s="23" t="s">
        <v>66</v>
      </c>
      <c r="C33" s="4"/>
      <c r="D33" s="5"/>
      <c r="E33" s="5"/>
      <c r="F33" s="5">
        <v>2300</v>
      </c>
      <c r="G33" s="6">
        <v>2600</v>
      </c>
    </row>
    <row r="34" spans="1:7" x14ac:dyDescent="0.2">
      <c r="A34" s="15" t="s">
        <v>29</v>
      </c>
      <c r="B34" s="23" t="s">
        <v>55</v>
      </c>
      <c r="C34" s="7"/>
      <c r="D34" s="8"/>
      <c r="E34" s="8"/>
      <c r="F34" s="8">
        <v>2600</v>
      </c>
      <c r="G34" s="9">
        <v>2900</v>
      </c>
    </row>
    <row r="35" spans="1:7" x14ac:dyDescent="0.2">
      <c r="A35" s="15" t="s">
        <v>30</v>
      </c>
      <c r="B35" s="23" t="s">
        <v>56</v>
      </c>
      <c r="C35" s="7"/>
      <c r="D35" s="8"/>
      <c r="E35" s="8"/>
      <c r="F35" s="8">
        <v>3400</v>
      </c>
      <c r="G35" s="9">
        <v>3800</v>
      </c>
    </row>
    <row r="36" spans="1:7" x14ac:dyDescent="0.2">
      <c r="A36" s="15" t="s">
        <v>31</v>
      </c>
      <c r="B36" s="23" t="s">
        <v>51</v>
      </c>
      <c r="C36" s="7"/>
      <c r="D36" s="8"/>
      <c r="E36" s="8"/>
      <c r="F36" s="8">
        <v>3400</v>
      </c>
      <c r="G36" s="9">
        <v>3800</v>
      </c>
    </row>
    <row r="37" spans="1:7" x14ac:dyDescent="0.2">
      <c r="A37" s="15" t="s">
        <v>32</v>
      </c>
      <c r="B37" s="23" t="s">
        <v>52</v>
      </c>
      <c r="C37" s="7"/>
      <c r="D37" s="8"/>
      <c r="E37" s="8"/>
      <c r="F37" s="8">
        <v>3400</v>
      </c>
      <c r="G37" s="9">
        <v>3800</v>
      </c>
    </row>
    <row r="38" spans="1:7" x14ac:dyDescent="0.2">
      <c r="A38" s="15" t="s">
        <v>43</v>
      </c>
      <c r="B38" s="23" t="s">
        <v>54</v>
      </c>
      <c r="C38" s="7"/>
      <c r="D38" s="8"/>
      <c r="E38" s="8"/>
      <c r="F38" s="8">
        <v>3300</v>
      </c>
      <c r="G38" s="9">
        <v>3700</v>
      </c>
    </row>
    <row r="39" spans="1:7" x14ac:dyDescent="0.2">
      <c r="A39" s="15" t="s">
        <v>44</v>
      </c>
      <c r="B39" s="23" t="s">
        <v>53</v>
      </c>
      <c r="C39" s="7"/>
      <c r="D39" s="8"/>
      <c r="E39" s="8"/>
      <c r="F39" s="8">
        <v>3400</v>
      </c>
      <c r="G39" s="9">
        <v>3800</v>
      </c>
    </row>
    <row r="40" spans="1:7" x14ac:dyDescent="0.2">
      <c r="A40" s="15" t="s">
        <v>33</v>
      </c>
      <c r="B40" s="23" t="s">
        <v>57</v>
      </c>
      <c r="C40" s="7"/>
      <c r="D40" s="8"/>
      <c r="E40" s="8"/>
      <c r="F40" s="8">
        <v>3800</v>
      </c>
      <c r="G40" s="9">
        <v>4300</v>
      </c>
    </row>
    <row r="41" spans="1:7" x14ac:dyDescent="0.2">
      <c r="A41" s="15" t="s">
        <v>34</v>
      </c>
      <c r="B41" s="23" t="s">
        <v>58</v>
      </c>
      <c r="C41" s="7"/>
      <c r="D41" s="8"/>
      <c r="E41" s="8"/>
      <c r="F41" s="8">
        <v>4800</v>
      </c>
      <c r="G41" s="9">
        <v>5300</v>
      </c>
    </row>
    <row r="42" spans="1:7" ht="13.5" thickBot="1" x14ac:dyDescent="0.25">
      <c r="A42" s="16" t="s">
        <v>45</v>
      </c>
      <c r="B42" s="24" t="s">
        <v>59</v>
      </c>
      <c r="C42" s="10"/>
      <c r="D42" s="11"/>
      <c r="E42" s="11"/>
      <c r="F42" s="11">
        <v>4800</v>
      </c>
      <c r="G42" s="12">
        <v>5300</v>
      </c>
    </row>
    <row r="43" spans="1:7" ht="13.5" thickBot="1" x14ac:dyDescent="0.25"/>
    <row r="44" spans="1:7" x14ac:dyDescent="0.2">
      <c r="C44" s="26" t="s">
        <v>49</v>
      </c>
      <c r="D44" t="s">
        <v>67</v>
      </c>
    </row>
    <row r="45" spans="1:7" ht="25.5" x14ac:dyDescent="0.2">
      <c r="C45" s="27" t="s">
        <v>38</v>
      </c>
      <c r="D45" s="30" t="s">
        <v>68</v>
      </c>
    </row>
    <row r="46" spans="1:7" x14ac:dyDescent="0.2">
      <c r="C46" s="27" t="s">
        <v>60</v>
      </c>
      <c r="D46" t="s">
        <v>69</v>
      </c>
    </row>
    <row r="47" spans="1:7" x14ac:dyDescent="0.2">
      <c r="C47" s="28" t="s">
        <v>61</v>
      </c>
    </row>
    <row r="48" spans="1:7" x14ac:dyDescent="0.2">
      <c r="C48" s="27" t="s">
        <v>62</v>
      </c>
    </row>
    <row r="49" spans="3:3" ht="13.5" thickBot="1" x14ac:dyDescent="0.25">
      <c r="C49" s="29" t="s">
        <v>39</v>
      </c>
    </row>
  </sheetData>
  <mergeCells count="3">
    <mergeCell ref="C2:G2"/>
    <mergeCell ref="C16:G16"/>
    <mergeCell ref="C30:G30"/>
  </mergeCells>
  <pageMargins left="0.7" right="0.7" top="0.75" bottom="0.75" header="0.3" footer="0.3"/>
  <pageSetup paperSize="9" orientation="portrait" horizontalDpi="0" verticalDpi="0" r:id="rId1"/>
  <rowBreaks count="1" manualBreakCount="1">
    <brk id="3" max="16383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Заказ</vt:lpstr>
      <vt:lpstr>Заказ наряд</vt:lpstr>
      <vt:lpstr>Прайс</vt:lpstr>
      <vt:lpstr>Внутренние_фрезы</vt:lpstr>
      <vt:lpstr>Глухой</vt:lpstr>
      <vt:lpstr>Коллекция</vt:lpstr>
      <vt:lpstr>Обкатные_фрезы</vt:lpstr>
      <vt:lpstr>Тип_отделки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keywords>Бланк Заказа</cp:keywords>
  <cp:lastModifiedBy>MF</cp:lastModifiedBy>
  <cp:lastPrinted>2014-09-21T19:37:20Z</cp:lastPrinted>
  <dcterms:created xsi:type="dcterms:W3CDTF">2004-06-03T05:33:41Z</dcterms:created>
  <dcterms:modified xsi:type="dcterms:W3CDTF">2014-10-27T05:59:43Z</dcterms:modified>
</cp:coreProperties>
</file>